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4.10.1" sheetId="2" r:id="rId1"/>
    <sheet name="4.10.2" sheetId="1" r:id="rId2"/>
    <sheet name="Лист3" sheetId="3" r:id="rId3"/>
  </sheets>
  <externalReferences>
    <externalReference r:id="rId4"/>
    <externalReference r:id="rId5"/>
  </externalReferences>
  <definedNames>
    <definedName name="datePr">[1]Титульный!$F$19</definedName>
    <definedName name="datePr_ch">[1]Титульный!$F$24</definedName>
    <definedName name="kind_of_cons">[1]TEHSHEET!$R$2:$R$6</definedName>
    <definedName name="kind_of_control_method">[2]TEHSHEET!$K$2:$K$5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F39" i="2"/>
  <c r="E39"/>
  <c r="F34"/>
  <c r="E34"/>
  <c r="F29"/>
  <c r="E29"/>
  <c r="F24"/>
  <c r="E24"/>
  <c r="F17"/>
  <c r="E17"/>
  <c r="F8"/>
  <c r="E8"/>
  <c r="F7"/>
  <c r="E7"/>
  <c r="AX36" i="1" l="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21"/>
  <c r="AV24"/>
  <c r="AV28"/>
  <c r="A19"/>
  <c r="A20"/>
  <c r="A18"/>
  <c r="AV32"/>
</calcChain>
</file>

<file path=xl/sharedStrings.xml><?xml version="1.0" encoding="utf-8"?>
<sst xmlns="http://schemas.openxmlformats.org/spreadsheetml/2006/main" count="300" uniqueCount="96">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</sst>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58">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0" fontId="14" fillId="2" borderId="10" xfId="8"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5" fillId="8" borderId="2" xfId="9" applyNumberForma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9</xdr:col>
      <xdr:colOff>38100</xdr:colOff>
      <xdr:row>34</xdr:row>
      <xdr:rowOff>0</xdr:rowOff>
    </xdr:from>
    <xdr:ext cx="190500" cy="190500"/>
    <xdr:grpSp>
      <xdr:nvGrpSpPr>
        <xdr:cNvPr id="4" name="shCalendar" hidden="1"/>
        <xdr:cNvGrpSpPr>
          <a:grpSpLocks/>
        </xdr:cNvGrpSpPr>
      </xdr:nvGrpSpPr>
      <xdr:grpSpPr bwMode="auto">
        <a:xfrm>
          <a:off x="8010525" y="819150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45</xdr:col>
      <xdr:colOff>38100</xdr:colOff>
      <xdr:row>31</xdr:row>
      <xdr:rowOff>0</xdr:rowOff>
    </xdr:from>
    <xdr:to>
      <xdr:col>45</xdr:col>
      <xdr:colOff>228600</xdr:colOff>
      <xdr:row>31</xdr:row>
      <xdr:rowOff>190500</xdr:rowOff>
    </xdr:to>
    <xdr:grpSp>
      <xdr:nvGrpSpPr>
        <xdr:cNvPr id="4" name="shCalendar" hidden="1"/>
        <xdr:cNvGrpSpPr>
          <a:grpSpLocks/>
        </xdr:cNvGrpSpPr>
      </xdr:nvGrpSpPr>
      <xdr:grpSpPr bwMode="auto">
        <a:xfrm>
          <a:off x="29470350" y="58388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1;&#1077;&#1089;&#1085;&#1086;&#1081;%202021-20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15\&#1055;&#1083;&#1072;&#1085;&#1086;&#1074;&#1099;&#1081;2$\&#1045;&#1048;&#1040;&#1057;\2020\&#1058;&#1072;&#1088;&#1080;&#1092;&#1099;%202021-2023%20(&#1047;&#1072;&#1103;&#1074;&#1083;&#1077;&#1085;&#1086;%20&#1084;&#1072;&#1081;%202020)\&#1058;&#1077;&#1087;&#1083;&#1086;\FAS.JKH.OPEN.INFO.REQUEST.WARM(v1.0.2)&#1051;&#1077;&#1089;&#1085;&#1086;&#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refreshError="1"/>
      <sheetData sheetId="1" refreshError="1"/>
      <sheetData sheetId="2" refreshError="1"/>
      <sheetData sheetId="3" refreshError="1">
        <row r="19">
          <cell r="F19" t="str">
            <v>30.04.2020</v>
          </cell>
        </row>
        <row r="20">
          <cell r="F20" t="str">
            <v>4230</v>
          </cell>
        </row>
        <row r="24">
          <cell r="F24">
            <v>0</v>
          </cell>
        </row>
        <row r="25">
          <cell r="F25">
            <v>0</v>
          </cell>
        </row>
      </sheetData>
      <sheetData sheetId="4" refreshError="1"/>
      <sheetData sheetId="5" refreshError="1">
        <row r="21">
          <cell r="J21">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row>
        <row r="3">
          <cell r="K3" t="str">
            <v>метод индексации установленных тарифов</v>
          </cell>
        </row>
        <row r="4">
          <cell r="K4" t="str">
            <v>метод обеспечения доходности инвестированного капитала</v>
          </cell>
        </row>
        <row r="5">
          <cell r="K5" t="str">
            <v>метод сравнения аналогов</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F44"/>
  <sheetViews>
    <sheetView tabSelected="1" topLeftCell="C4" workbookViewId="0">
      <selection activeCell="J18" sqref="J18"/>
    </sheetView>
  </sheetViews>
  <sheetFormatPr defaultColWidth="10.5703125" defaultRowHeight="14.25"/>
  <cols>
    <col min="1" max="1" width="9.140625" style="96" hidden="1" customWidth="1"/>
    <col min="2" max="2" width="9.140625" style="97" hidden="1" customWidth="1"/>
    <col min="3" max="3" width="3.7109375" style="98" customWidth="1"/>
    <col min="4" max="4" width="6.28515625" style="2" bestFit="1" customWidth="1"/>
    <col min="5" max="5" width="46.7109375" style="2" customWidth="1"/>
    <col min="6" max="6" width="35.7109375" style="2" customWidth="1"/>
    <col min="7" max="7" width="3.7109375" style="2" customWidth="1"/>
    <col min="8" max="9" width="11.7109375" style="2" customWidth="1"/>
    <col min="10" max="11" width="35.7109375" style="2" customWidth="1"/>
    <col min="12" max="12" width="84.85546875" style="2" customWidth="1"/>
    <col min="13" max="13" width="10.5703125" style="2"/>
    <col min="14" max="15" width="10.5703125" style="37"/>
    <col min="16" max="16384" width="10.5703125" style="2"/>
  </cols>
  <sheetData>
    <row r="1" spans="1:32" hidden="1">
      <c r="S1" s="99"/>
      <c r="AF1" s="100"/>
    </row>
    <row r="2" spans="1:32" hidden="1"/>
    <row r="3" spans="1:32" hidden="1"/>
    <row r="4" spans="1:32" ht="3" customHeight="1">
      <c r="C4" s="101"/>
      <c r="D4" s="4"/>
      <c r="E4" s="4"/>
      <c r="F4" s="4"/>
      <c r="G4" s="4"/>
      <c r="H4" s="4"/>
      <c r="I4" s="4"/>
      <c r="J4" s="4"/>
      <c r="K4" s="102"/>
      <c r="L4" s="102"/>
    </row>
    <row r="5" spans="1:32" ht="26.1" customHeight="1">
      <c r="C5" s="101"/>
      <c r="D5" s="59" t="s">
        <v>56</v>
      </c>
      <c r="E5" s="59"/>
      <c r="F5" s="59"/>
      <c r="G5" s="59"/>
      <c r="H5" s="59"/>
      <c r="I5" s="59"/>
      <c r="J5" s="59"/>
      <c r="K5" s="59"/>
      <c r="L5" s="103"/>
    </row>
    <row r="6" spans="1:32" ht="3" customHeight="1">
      <c r="C6" s="101"/>
      <c r="D6" s="4"/>
      <c r="E6" s="104"/>
      <c r="F6" s="104"/>
      <c r="G6" s="104"/>
      <c r="H6" s="104"/>
      <c r="I6" s="104"/>
      <c r="J6" s="104"/>
      <c r="K6" s="7"/>
      <c r="L6" s="105"/>
    </row>
    <row r="7" spans="1:32" ht="18.75">
      <c r="C7" s="101"/>
      <c r="D7" s="4"/>
      <c r="E7" s="106" t="str">
        <f>"Дата подачи заявления об "&amp;IF(datePr_ch="","утверждении","изменении") &amp; " тарифов"</f>
        <v>Дата подачи заявления об изменении тарифов</v>
      </c>
      <c r="F7" s="61">
        <f>IF(datePr_ch="",IF(datePr="","",datePr),datePr_ch)</f>
        <v>0</v>
      </c>
      <c r="G7" s="61"/>
      <c r="H7" s="61"/>
      <c r="I7" s="61"/>
      <c r="J7" s="61"/>
      <c r="K7" s="61"/>
      <c r="L7" s="107"/>
      <c r="M7" s="19"/>
    </row>
    <row r="8" spans="1:32" ht="30">
      <c r="C8" s="101"/>
      <c r="D8" s="4"/>
      <c r="E8" s="106" t="str">
        <f>"Номер подачи заявления об "&amp;IF(numberPr_ch="","утверждении","изменении") &amp; " тарифов"</f>
        <v>Номер подачи заявления об изменении тарифов</v>
      </c>
      <c r="F8" s="61">
        <f>IF(numberPr_ch="",IF(numberPr="","",numberPr),numberPr_ch)</f>
        <v>0</v>
      </c>
      <c r="G8" s="61"/>
      <c r="H8" s="61"/>
      <c r="I8" s="61"/>
      <c r="J8" s="61"/>
      <c r="K8" s="61"/>
      <c r="L8" s="107"/>
      <c r="M8" s="19"/>
    </row>
    <row r="9" spans="1:32">
      <c r="C9" s="101"/>
      <c r="D9" s="4"/>
      <c r="E9" s="104"/>
      <c r="F9" s="104"/>
      <c r="G9" s="104"/>
      <c r="H9" s="104"/>
      <c r="I9" s="104"/>
      <c r="J9" s="104"/>
      <c r="K9" s="7"/>
      <c r="L9" s="105"/>
    </row>
    <row r="10" spans="1:32" ht="21" customHeight="1">
      <c r="C10" s="101"/>
      <c r="D10" s="64" t="s">
        <v>3</v>
      </c>
      <c r="E10" s="64"/>
      <c r="F10" s="64"/>
      <c r="G10" s="64"/>
      <c r="H10" s="64"/>
      <c r="I10" s="64"/>
      <c r="J10" s="64"/>
      <c r="K10" s="64"/>
      <c r="L10" s="108" t="s">
        <v>4</v>
      </c>
    </row>
    <row r="11" spans="1:32" ht="21" customHeight="1">
      <c r="C11" s="101"/>
      <c r="D11" s="68" t="s">
        <v>5</v>
      </c>
      <c r="E11" s="109" t="s">
        <v>57</v>
      </c>
      <c r="F11" s="109" t="s">
        <v>19</v>
      </c>
      <c r="G11" s="110" t="s">
        <v>58</v>
      </c>
      <c r="H11" s="111"/>
      <c r="I11" s="112"/>
      <c r="J11" s="109" t="s">
        <v>59</v>
      </c>
      <c r="K11" s="109" t="s">
        <v>60</v>
      </c>
      <c r="L11" s="108"/>
    </row>
    <row r="12" spans="1:32" ht="21" customHeight="1">
      <c r="C12" s="101"/>
      <c r="D12" s="70"/>
      <c r="E12" s="113"/>
      <c r="F12" s="113"/>
      <c r="G12" s="114" t="s">
        <v>61</v>
      </c>
      <c r="H12" s="115"/>
      <c r="I12" s="116" t="s">
        <v>62</v>
      </c>
      <c r="J12" s="113"/>
      <c r="K12" s="113"/>
      <c r="L12" s="108"/>
    </row>
    <row r="13" spans="1:32" ht="12" customHeight="1">
      <c r="C13" s="101"/>
      <c r="D13" s="117" t="s">
        <v>17</v>
      </c>
      <c r="E13" s="117" t="s">
        <v>18</v>
      </c>
      <c r="F13" s="117" t="s">
        <v>63</v>
      </c>
      <c r="G13" s="118" t="s">
        <v>64</v>
      </c>
      <c r="H13" s="118"/>
      <c r="I13" s="117" t="s">
        <v>65</v>
      </c>
      <c r="J13" s="117" t="s">
        <v>66</v>
      </c>
      <c r="K13" s="117" t="s">
        <v>67</v>
      </c>
      <c r="L13" s="117" t="s">
        <v>68</v>
      </c>
    </row>
    <row r="14" spans="1:32" ht="14.25" customHeight="1">
      <c r="A14" s="119"/>
      <c r="C14" s="101"/>
      <c r="D14" s="120">
        <v>1</v>
      </c>
      <c r="E14" s="121" t="s">
        <v>69</v>
      </c>
      <c r="F14" s="122"/>
      <c r="G14" s="122"/>
      <c r="H14" s="122"/>
      <c r="I14" s="122"/>
      <c r="J14" s="122"/>
      <c r="K14" s="122"/>
      <c r="L14" s="123"/>
      <c r="M14" s="124"/>
    </row>
    <row r="15" spans="1:32" ht="56.25">
      <c r="A15" s="119"/>
      <c r="C15" s="101"/>
      <c r="D15" s="120" t="s">
        <v>70</v>
      </c>
      <c r="E15" s="125" t="s">
        <v>71</v>
      </c>
      <c r="F15" s="125" t="s">
        <v>71</v>
      </c>
      <c r="G15" s="126" t="s">
        <v>71</v>
      </c>
      <c r="H15" s="127"/>
      <c r="I15" s="125" t="s">
        <v>71</v>
      </c>
      <c r="J15" s="128" t="s">
        <v>72</v>
      </c>
      <c r="K15" s="129"/>
      <c r="L15" s="130" t="s">
        <v>73</v>
      </c>
      <c r="M15" s="124"/>
    </row>
    <row r="16" spans="1:32" ht="18.75">
      <c r="A16" s="119"/>
      <c r="B16" s="97">
        <v>3</v>
      </c>
      <c r="C16" s="101"/>
      <c r="D16" s="131">
        <v>2</v>
      </c>
      <c r="E16" s="132" t="s">
        <v>74</v>
      </c>
      <c r="F16" s="133"/>
      <c r="G16" s="133"/>
      <c r="H16" s="134"/>
      <c r="I16" s="134"/>
      <c r="J16" s="134" t="s">
        <v>71</v>
      </c>
      <c r="K16" s="134"/>
      <c r="L16" s="135"/>
      <c r="M16" s="124"/>
    </row>
    <row r="17" spans="1:15" ht="30" customHeight="1">
      <c r="A17" s="119"/>
      <c r="C17" s="136"/>
      <c r="D17" s="137" t="s">
        <v>75</v>
      </c>
      <c r="E17" s="1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139" t="str">
        <f>IF('[2]Перечень тарифов'!J21="","наименование отсутствует","" &amp; '[2]Перечень тарифов'!J21 &amp; "")</f>
        <v>наименование отсутствует</v>
      </c>
      <c r="G17" s="125"/>
      <c r="H17" s="140" t="s">
        <v>28</v>
      </c>
      <c r="I17" s="141" t="s">
        <v>32</v>
      </c>
      <c r="J17" s="128" t="s">
        <v>76</v>
      </c>
      <c r="K17" s="125" t="s">
        <v>71</v>
      </c>
      <c r="L17" s="92" t="s">
        <v>77</v>
      </c>
      <c r="M17" s="124"/>
    </row>
    <row r="18" spans="1:15" s="13" customFormat="1" ht="30">
      <c r="A18" s="119"/>
      <c r="B18" s="97"/>
      <c r="C18" s="136"/>
      <c r="D18" s="137"/>
      <c r="E18" s="138"/>
      <c r="F18" s="139"/>
      <c r="G18" s="142" t="s">
        <v>2</v>
      </c>
      <c r="H18" s="140" t="s">
        <v>33</v>
      </c>
      <c r="I18" s="141" t="s">
        <v>36</v>
      </c>
      <c r="J18" s="128" t="s">
        <v>76</v>
      </c>
      <c r="K18" s="125" t="s">
        <v>71</v>
      </c>
      <c r="L18" s="93"/>
      <c r="M18" s="124"/>
      <c r="N18" s="37"/>
      <c r="O18" s="37"/>
    </row>
    <row r="19" spans="1:15" s="13" customFormat="1" ht="30">
      <c r="A19" s="119"/>
      <c r="B19" s="97"/>
      <c r="C19" s="136"/>
      <c r="D19" s="137"/>
      <c r="E19" s="138"/>
      <c r="F19" s="139"/>
      <c r="G19" s="142" t="s">
        <v>2</v>
      </c>
      <c r="H19" s="140" t="s">
        <v>37</v>
      </c>
      <c r="I19" s="141" t="s">
        <v>40</v>
      </c>
      <c r="J19" s="128" t="s">
        <v>76</v>
      </c>
      <c r="K19" s="125" t="s">
        <v>71</v>
      </c>
      <c r="L19" s="93"/>
      <c r="M19" s="124"/>
      <c r="N19" s="37"/>
      <c r="O19" s="37"/>
    </row>
    <row r="20" spans="1:15" ht="18.75">
      <c r="A20" s="119"/>
      <c r="C20" s="136"/>
      <c r="D20" s="137"/>
      <c r="E20" s="138"/>
      <c r="F20" s="139"/>
      <c r="G20" s="143"/>
      <c r="H20" s="144" t="s">
        <v>9</v>
      </c>
      <c r="I20" s="145"/>
      <c r="J20" s="145"/>
      <c r="K20" s="146"/>
      <c r="L20" s="94"/>
      <c r="M20" s="124"/>
    </row>
    <row r="21" spans="1:15" ht="18.75" customHeight="1">
      <c r="A21" s="119"/>
      <c r="B21" s="97">
        <v>3</v>
      </c>
      <c r="C21" s="101"/>
      <c r="D21" s="147" t="s">
        <v>63</v>
      </c>
      <c r="E21" s="121" t="s">
        <v>78</v>
      </c>
      <c r="F21" s="121"/>
      <c r="G21" s="121"/>
      <c r="H21" s="121"/>
      <c r="I21" s="121"/>
      <c r="J21" s="121"/>
      <c r="K21" s="121"/>
      <c r="L21" s="36"/>
      <c r="M21" s="124"/>
    </row>
    <row r="22" spans="1:15" ht="33.75">
      <c r="A22" s="119"/>
      <c r="C22" s="101"/>
      <c r="D22" s="120" t="s">
        <v>79</v>
      </c>
      <c r="E22" s="125" t="s">
        <v>71</v>
      </c>
      <c r="F22" s="125" t="s">
        <v>71</v>
      </c>
      <c r="G22" s="126" t="s">
        <v>71</v>
      </c>
      <c r="H22" s="127"/>
      <c r="I22" s="125" t="s">
        <v>71</v>
      </c>
      <c r="J22" s="125" t="s">
        <v>71</v>
      </c>
      <c r="K22" s="148" t="s">
        <v>80</v>
      </c>
      <c r="L22" s="130" t="s">
        <v>81</v>
      </c>
      <c r="M22" s="124"/>
    </row>
    <row r="23" spans="1:15" ht="18.75" customHeight="1">
      <c r="A23" s="119"/>
      <c r="B23" s="97">
        <v>3</v>
      </c>
      <c r="C23" s="101"/>
      <c r="D23" s="147" t="s">
        <v>64</v>
      </c>
      <c r="E23" s="121" t="s">
        <v>82</v>
      </c>
      <c r="F23" s="121"/>
      <c r="G23" s="121"/>
      <c r="H23" s="121"/>
      <c r="I23" s="121"/>
      <c r="J23" s="121"/>
      <c r="K23" s="121"/>
      <c r="L23" s="36"/>
      <c r="M23" s="124"/>
    </row>
    <row r="24" spans="1:15" ht="18.75" customHeight="1">
      <c r="A24" s="119"/>
      <c r="C24" s="136"/>
      <c r="D24" s="137" t="s">
        <v>83</v>
      </c>
      <c r="E24" s="1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4" s="139" t="str">
        <f>IF('[2]Перечень тарифов'!J21="","наименование отсутствует","" &amp; '[2]Перечень тарифов'!J21 &amp; "")</f>
        <v>наименование отсутствует</v>
      </c>
      <c r="G24" s="125"/>
      <c r="H24" s="141" t="s">
        <v>28</v>
      </c>
      <c r="I24" s="141" t="s">
        <v>32</v>
      </c>
      <c r="J24" s="149">
        <v>15395.09</v>
      </c>
      <c r="K24" s="125" t="s">
        <v>71</v>
      </c>
      <c r="L24" s="92" t="s">
        <v>84</v>
      </c>
      <c r="M24" s="124"/>
    </row>
    <row r="25" spans="1:15" s="13" customFormat="1" ht="18.75">
      <c r="A25" s="119"/>
      <c r="B25" s="97"/>
      <c r="C25" s="136"/>
      <c r="D25" s="137"/>
      <c r="E25" s="138"/>
      <c r="F25" s="139"/>
      <c r="G25" s="142" t="s">
        <v>2</v>
      </c>
      <c r="H25" s="140" t="s">
        <v>33</v>
      </c>
      <c r="I25" s="141" t="s">
        <v>36</v>
      </c>
      <c r="J25" s="149">
        <v>15793.14</v>
      </c>
      <c r="K25" s="125" t="s">
        <v>71</v>
      </c>
      <c r="L25" s="93"/>
      <c r="M25" s="124"/>
      <c r="N25" s="37"/>
      <c r="O25" s="37"/>
    </row>
    <row r="26" spans="1:15" s="13" customFormat="1" ht="18.75">
      <c r="A26" s="119"/>
      <c r="B26" s="97"/>
      <c r="C26" s="136"/>
      <c r="D26" s="137"/>
      <c r="E26" s="138"/>
      <c r="F26" s="139"/>
      <c r="G26" s="142" t="s">
        <v>2</v>
      </c>
      <c r="H26" s="140" t="s">
        <v>37</v>
      </c>
      <c r="I26" s="141" t="s">
        <v>40</v>
      </c>
      <c r="J26" s="149">
        <v>16216.67</v>
      </c>
      <c r="K26" s="125" t="s">
        <v>71</v>
      </c>
      <c r="L26" s="93"/>
      <c r="M26" s="124"/>
      <c r="N26" s="37"/>
      <c r="O26" s="37"/>
    </row>
    <row r="27" spans="1:15" ht="18.75">
      <c r="A27" s="119"/>
      <c r="C27" s="136"/>
      <c r="D27" s="137"/>
      <c r="E27" s="138"/>
      <c r="F27" s="139"/>
      <c r="G27" s="143"/>
      <c r="H27" s="144" t="s">
        <v>9</v>
      </c>
      <c r="I27" s="150"/>
      <c r="J27" s="150"/>
      <c r="K27" s="146"/>
      <c r="L27" s="94"/>
      <c r="M27" s="124"/>
    </row>
    <row r="28" spans="1:15" ht="18.75" customHeight="1">
      <c r="A28" s="119"/>
      <c r="C28" s="101"/>
      <c r="D28" s="147" t="s">
        <v>65</v>
      </c>
      <c r="E28" s="121" t="s">
        <v>85</v>
      </c>
      <c r="F28" s="121"/>
      <c r="G28" s="121"/>
      <c r="H28" s="121"/>
      <c r="I28" s="121"/>
      <c r="J28" s="121"/>
      <c r="K28" s="121"/>
      <c r="L28" s="36"/>
      <c r="M28" s="124"/>
    </row>
    <row r="29" spans="1:15" ht="18.75" customHeight="1">
      <c r="A29" s="119"/>
      <c r="C29" s="136"/>
      <c r="D29" s="151" t="s">
        <v>86</v>
      </c>
      <c r="E29" s="1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9" s="139" t="str">
        <f>IF('[2]Перечень тарифов'!J21="","наименование отсутствует","" &amp; '[2]Перечень тарифов'!J21 &amp; "")</f>
        <v>наименование отсутствует</v>
      </c>
      <c r="G29" s="125"/>
      <c r="H29" s="140" t="s">
        <v>28</v>
      </c>
      <c r="I29" s="141" t="s">
        <v>32</v>
      </c>
      <c r="J29" s="149">
        <v>0.68</v>
      </c>
      <c r="K29" s="125" t="s">
        <v>71</v>
      </c>
      <c r="L29" s="92" t="s">
        <v>87</v>
      </c>
      <c r="M29" s="124"/>
    </row>
    <row r="30" spans="1:15" s="13" customFormat="1" ht="18.75">
      <c r="A30" s="119"/>
      <c r="B30" s="97"/>
      <c r="C30" s="136"/>
      <c r="D30" s="152"/>
      <c r="E30" s="138"/>
      <c r="F30" s="139"/>
      <c r="G30" s="142" t="s">
        <v>2</v>
      </c>
      <c r="H30" s="140" t="s">
        <v>33</v>
      </c>
      <c r="I30" s="141" t="s">
        <v>36</v>
      </c>
      <c r="J30" s="149">
        <v>0.68</v>
      </c>
      <c r="K30" s="125" t="s">
        <v>71</v>
      </c>
      <c r="L30" s="93"/>
      <c r="M30" s="124"/>
      <c r="N30" s="37"/>
      <c r="O30" s="37"/>
    </row>
    <row r="31" spans="1:15" s="13" customFormat="1" ht="18.75">
      <c r="A31" s="119"/>
      <c r="B31" s="97"/>
      <c r="C31" s="136"/>
      <c r="D31" s="152"/>
      <c r="E31" s="138"/>
      <c r="F31" s="139"/>
      <c r="G31" s="142" t="s">
        <v>2</v>
      </c>
      <c r="H31" s="140" t="s">
        <v>37</v>
      </c>
      <c r="I31" s="141" t="s">
        <v>40</v>
      </c>
      <c r="J31" s="149">
        <v>0.68</v>
      </c>
      <c r="K31" s="125" t="s">
        <v>71</v>
      </c>
      <c r="L31" s="93"/>
      <c r="M31" s="124"/>
      <c r="N31" s="37"/>
      <c r="O31" s="37"/>
    </row>
    <row r="32" spans="1:15" ht="18.75">
      <c r="A32" s="119"/>
      <c r="C32" s="136"/>
      <c r="D32" s="153"/>
      <c r="E32" s="138"/>
      <c r="F32" s="139"/>
      <c r="G32" s="143"/>
      <c r="H32" s="144" t="s">
        <v>9</v>
      </c>
      <c r="I32" s="150"/>
      <c r="J32" s="150"/>
      <c r="K32" s="146"/>
      <c r="L32" s="94"/>
      <c r="M32" s="124"/>
    </row>
    <row r="33" spans="1:15" ht="18.75" customHeight="1">
      <c r="A33" s="119"/>
      <c r="C33" s="101"/>
      <c r="D33" s="147" t="s">
        <v>66</v>
      </c>
      <c r="E33" s="121" t="s">
        <v>88</v>
      </c>
      <c r="F33" s="121"/>
      <c r="G33" s="121"/>
      <c r="H33" s="121"/>
      <c r="I33" s="121"/>
      <c r="J33" s="121"/>
      <c r="K33" s="121"/>
      <c r="L33" s="36"/>
      <c r="M33" s="124"/>
    </row>
    <row r="34" spans="1:15" ht="18.75" customHeight="1">
      <c r="A34" s="119"/>
      <c r="C34" s="136"/>
      <c r="D34" s="151" t="s">
        <v>89</v>
      </c>
      <c r="E34" s="1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4" s="139" t="str">
        <f>IF('[2]Перечень тарифов'!J21="","наименование отсутствует","" &amp; '[2]Перечень тарифов'!J21 &amp; "")</f>
        <v>наименование отсутствует</v>
      </c>
      <c r="G34" s="125"/>
      <c r="H34" s="140" t="s">
        <v>28</v>
      </c>
      <c r="I34" s="141" t="s">
        <v>32</v>
      </c>
      <c r="J34" s="149">
        <v>0</v>
      </c>
      <c r="K34" s="125" t="s">
        <v>71</v>
      </c>
      <c r="L34" s="92" t="s">
        <v>90</v>
      </c>
      <c r="M34" s="124"/>
      <c r="O34" s="37" t="s">
        <v>91</v>
      </c>
    </row>
    <row r="35" spans="1:15" s="13" customFormat="1" ht="18.75">
      <c r="A35" s="119"/>
      <c r="B35" s="97"/>
      <c r="C35" s="136"/>
      <c r="D35" s="152"/>
      <c r="E35" s="138"/>
      <c r="F35" s="139"/>
      <c r="G35" s="142" t="s">
        <v>2</v>
      </c>
      <c r="H35" s="140" t="s">
        <v>33</v>
      </c>
      <c r="I35" s="141" t="s">
        <v>36</v>
      </c>
      <c r="J35" s="149">
        <v>0</v>
      </c>
      <c r="K35" s="125" t="s">
        <v>71</v>
      </c>
      <c r="L35" s="93"/>
      <c r="M35" s="124"/>
      <c r="N35" s="37"/>
      <c r="O35" s="37"/>
    </row>
    <row r="36" spans="1:15" s="13" customFormat="1" ht="18.75">
      <c r="A36" s="119"/>
      <c r="B36" s="97"/>
      <c r="C36" s="136"/>
      <c r="D36" s="152"/>
      <c r="E36" s="138"/>
      <c r="F36" s="139"/>
      <c r="G36" s="142" t="s">
        <v>2</v>
      </c>
      <c r="H36" s="140" t="s">
        <v>37</v>
      </c>
      <c r="I36" s="141" t="s">
        <v>40</v>
      </c>
      <c r="J36" s="149">
        <v>0</v>
      </c>
      <c r="K36" s="125" t="s">
        <v>71</v>
      </c>
      <c r="L36" s="93"/>
      <c r="M36" s="124"/>
      <c r="N36" s="37"/>
      <c r="O36" s="37"/>
    </row>
    <row r="37" spans="1:15" ht="18.75">
      <c r="A37" s="119"/>
      <c r="C37" s="136"/>
      <c r="D37" s="153"/>
      <c r="E37" s="138"/>
      <c r="F37" s="139"/>
      <c r="G37" s="143"/>
      <c r="H37" s="144" t="s">
        <v>9</v>
      </c>
      <c r="I37" s="150"/>
      <c r="J37" s="150"/>
      <c r="K37" s="146"/>
      <c r="L37" s="94"/>
      <c r="M37" s="124"/>
    </row>
    <row r="38" spans="1:15" ht="18.75" customHeight="1">
      <c r="A38" s="119"/>
      <c r="B38" s="97">
        <v>3</v>
      </c>
      <c r="C38" s="101"/>
      <c r="D38" s="147" t="s">
        <v>67</v>
      </c>
      <c r="E38" s="121" t="s">
        <v>92</v>
      </c>
      <c r="F38" s="121"/>
      <c r="G38" s="121"/>
      <c r="H38" s="121"/>
      <c r="I38" s="121"/>
      <c r="J38" s="121"/>
      <c r="K38" s="121"/>
      <c r="L38" s="36"/>
      <c r="M38" s="124"/>
    </row>
    <row r="39" spans="1:15" ht="18.75" customHeight="1">
      <c r="A39" s="119"/>
      <c r="C39" s="136"/>
      <c r="D39" s="151" t="s">
        <v>93</v>
      </c>
      <c r="E39" s="1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9" s="139" t="str">
        <f>IF('[2]Перечень тарифов'!J21="","наименование отсутствует","" &amp; '[2]Перечень тарифов'!J21 &amp; "")</f>
        <v>наименование отсутствует</v>
      </c>
      <c r="G39" s="125"/>
      <c r="H39" s="140" t="s">
        <v>28</v>
      </c>
      <c r="I39" s="141" t="s">
        <v>32</v>
      </c>
      <c r="J39" s="149">
        <v>0</v>
      </c>
      <c r="K39" s="125" t="s">
        <v>71</v>
      </c>
      <c r="L39" s="92" t="s">
        <v>94</v>
      </c>
      <c r="M39" s="124"/>
    </row>
    <row r="40" spans="1:15" s="13" customFormat="1" ht="18.75">
      <c r="A40" s="119"/>
      <c r="B40" s="97"/>
      <c r="C40" s="136"/>
      <c r="D40" s="152"/>
      <c r="E40" s="138"/>
      <c r="F40" s="139"/>
      <c r="G40" s="142" t="s">
        <v>2</v>
      </c>
      <c r="H40" s="140" t="s">
        <v>33</v>
      </c>
      <c r="I40" s="141" t="s">
        <v>36</v>
      </c>
      <c r="J40" s="149">
        <v>0</v>
      </c>
      <c r="K40" s="125" t="s">
        <v>71</v>
      </c>
      <c r="L40" s="93"/>
      <c r="M40" s="124"/>
      <c r="N40" s="37"/>
      <c r="O40" s="37"/>
    </row>
    <row r="41" spans="1:15" s="13" customFormat="1" ht="18.75">
      <c r="A41" s="119"/>
      <c r="B41" s="97"/>
      <c r="C41" s="136"/>
      <c r="D41" s="152"/>
      <c r="E41" s="138"/>
      <c r="F41" s="139"/>
      <c r="G41" s="142" t="s">
        <v>2</v>
      </c>
      <c r="H41" s="140" t="s">
        <v>37</v>
      </c>
      <c r="I41" s="141" t="s">
        <v>40</v>
      </c>
      <c r="J41" s="149">
        <v>0</v>
      </c>
      <c r="K41" s="125" t="s">
        <v>71</v>
      </c>
      <c r="L41" s="93"/>
      <c r="M41" s="124"/>
      <c r="N41" s="37"/>
      <c r="O41" s="37"/>
    </row>
    <row r="42" spans="1:15" ht="18.75">
      <c r="A42" s="119"/>
      <c r="C42" s="136"/>
      <c r="D42" s="153"/>
      <c r="E42" s="138"/>
      <c r="F42" s="139"/>
      <c r="G42" s="143"/>
      <c r="H42" s="144" t="s">
        <v>9</v>
      </c>
      <c r="I42" s="150"/>
      <c r="J42" s="150"/>
      <c r="K42" s="146"/>
      <c r="L42" s="94"/>
      <c r="M42" s="124"/>
    </row>
    <row r="43" spans="1:15" s="154" customFormat="1" ht="11.25">
      <c r="A43" s="119"/>
      <c r="D43" s="155"/>
      <c r="E43" s="155"/>
      <c r="F43" s="155"/>
      <c r="G43" s="155"/>
      <c r="H43" s="155"/>
      <c r="I43" s="155"/>
      <c r="J43" s="155"/>
      <c r="K43" s="155"/>
      <c r="L43" s="155"/>
      <c r="N43" s="156"/>
      <c r="O43" s="156"/>
    </row>
    <row r="44" spans="1:15" ht="14.25" customHeight="1">
      <c r="D44" s="157">
        <v>1</v>
      </c>
      <c r="E44" s="95" t="s">
        <v>95</v>
      </c>
      <c r="F44" s="95"/>
      <c r="G44" s="95"/>
      <c r="H44" s="95"/>
      <c r="I44" s="95"/>
      <c r="J44" s="95"/>
      <c r="K44" s="95"/>
      <c r="L44" s="95"/>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list" allowBlank="1" showInputMessage="1" showErrorMessage="1" errorTitle="Ошибка" error="Выберите значение из списка" prompt="Выберите значение из списка" sqref="J17:J19">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2 K15">
      <formula1>900</formula1>
    </dataValidation>
    <dataValidation type="decimal" allowBlank="1" showErrorMessage="1" errorTitle="Ошибка" error="Допускается ввод только действительных чисел!" sqref="J34:J36 J29:J31 J24:J26 J39:J4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4:I36 H29:I31 H24:I26 H17:I19 H39:I41"/>
    <dataValidation type="textLength" operator="lessThanOrEqual" allowBlank="1" showInputMessage="1" showErrorMessage="1" errorTitle="Ошибка" error="Допускается ввод не более 900 символов!" sqref="L34 L29 L24 L16:L17 L39">
      <formula1>900</formula1>
    </dataValidation>
  </dataValidations>
  <hyperlinks>
    <hyperlink ref="K22" location="'Форма 4.10.1'!$K$22" tooltip="Кликните по гиперссылке, чтобы перейти по гиперссылке или отредактировать её" display="https://portal.eias.ru/Portal/DownloadPage.aspx?type=12&amp;guid=8d924d16-eccd-4deb-9739-28549faf290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H38"/>
  <sheetViews>
    <sheetView topLeftCell="A4" workbookViewId="0">
      <selection activeCell="B36" sqref="B36"/>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59" t="s">
        <v>0</v>
      </c>
      <c r="B5" s="59"/>
      <c r="C5" s="59"/>
      <c r="D5" s="59"/>
      <c r="E5" s="59"/>
      <c r="F5" s="59"/>
      <c r="G5" s="59"/>
      <c r="H5" s="59"/>
      <c r="I5" s="59"/>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4"/>
      <c r="B6" s="4"/>
      <c r="C6" s="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5"/>
    </row>
    <row r="7" spans="1:58" s="9" customFormat="1" ht="15" hidden="1">
      <c r="A7" s="10"/>
      <c r="B7" s="11"/>
      <c r="D7" s="60"/>
      <c r="E7" s="60"/>
      <c r="F7" s="60"/>
      <c r="G7" s="60"/>
      <c r="H7" s="60"/>
      <c r="I7" s="60"/>
      <c r="J7" s="12"/>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2"/>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61" t="str">
        <f>IF(datePr_ch="",IF(datePr="","",datePr),datePr_ch)</f>
        <v>30.04.2020</v>
      </c>
      <c r="E8" s="61"/>
      <c r="F8" s="61"/>
      <c r="G8" s="61"/>
      <c r="H8" s="61"/>
      <c r="I8" s="61"/>
      <c r="J8" s="1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9"/>
      <c r="AU8" s="20"/>
      <c r="AV8" s="14"/>
      <c r="AW8" s="14"/>
      <c r="AX8" s="14"/>
      <c r="AY8" s="14"/>
      <c r="AZ8" s="14"/>
      <c r="BA8" s="14"/>
      <c r="BB8" s="14"/>
      <c r="BC8" s="14"/>
      <c r="BD8" s="14"/>
      <c r="BE8" s="14"/>
      <c r="BF8" s="14"/>
    </row>
    <row r="9" spans="1:58" s="15" customFormat="1" ht="30">
      <c r="A9" s="21"/>
      <c r="B9" s="17" t="str">
        <f>"Номер подачи заявления об "&amp;IF(numberPr_ch="","утверждении","изменении") &amp; " тарифов"</f>
        <v>Номер подачи заявления об утверждении тарифов</v>
      </c>
      <c r="C9" s="18"/>
      <c r="D9" s="61" t="str">
        <f>IF(numberPr_ch="",IF(numberPr="","",numberPr),numberPr_ch)</f>
        <v>4230</v>
      </c>
      <c r="E9" s="61"/>
      <c r="F9" s="61"/>
      <c r="G9" s="61"/>
      <c r="H9" s="61"/>
      <c r="I9" s="61"/>
      <c r="J9" s="1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9"/>
      <c r="AU9" s="20"/>
      <c r="AV9" s="14"/>
      <c r="AW9" s="14"/>
      <c r="AX9" s="14"/>
      <c r="AY9" s="14"/>
      <c r="AZ9" s="14"/>
      <c r="BA9" s="14"/>
      <c r="BB9" s="14"/>
      <c r="BC9" s="14"/>
      <c r="BD9" s="14"/>
      <c r="BE9" s="14"/>
      <c r="BF9" s="14"/>
    </row>
    <row r="10" spans="1:58" s="9" customFormat="1" ht="15" hidden="1">
      <c r="A10" s="10"/>
      <c r="B10" s="11"/>
      <c r="D10" s="60"/>
      <c r="E10" s="60"/>
      <c r="F10" s="60"/>
      <c r="G10" s="60"/>
      <c r="H10" s="60"/>
      <c r="I10" s="60"/>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2"/>
      <c r="AV10" s="8"/>
      <c r="AW10" s="8"/>
      <c r="AX10" s="8"/>
      <c r="AY10" s="8"/>
      <c r="AZ10" s="8"/>
    </row>
    <row r="11" spans="1:58" s="15" customFormat="1" ht="15" hidden="1">
      <c r="A11" s="62"/>
      <c r="B11" s="62"/>
      <c r="C11" s="22"/>
      <c r="D11" s="19"/>
      <c r="E11" s="19"/>
      <c r="F11" s="19"/>
      <c r="G11" s="19"/>
      <c r="H11" s="19"/>
      <c r="I11" s="19"/>
      <c r="J11" s="23" t="s">
        <v>1</v>
      </c>
      <c r="K11" s="19"/>
      <c r="L11" s="19"/>
      <c r="M11" s="19"/>
      <c r="N11" s="19"/>
      <c r="O11" s="19"/>
      <c r="P11" s="19"/>
      <c r="Q11" s="23" t="s">
        <v>1</v>
      </c>
      <c r="R11" s="19"/>
      <c r="S11" s="19"/>
      <c r="T11" s="19"/>
      <c r="U11" s="19"/>
      <c r="V11" s="19"/>
      <c r="W11" s="19"/>
      <c r="X11" s="23" t="s">
        <v>1</v>
      </c>
      <c r="Y11" s="19"/>
      <c r="Z11" s="19"/>
      <c r="AA11" s="19"/>
      <c r="AB11" s="19"/>
      <c r="AC11" s="19"/>
      <c r="AD11" s="19"/>
      <c r="AE11" s="23" t="s">
        <v>1</v>
      </c>
      <c r="AF11" s="19"/>
      <c r="AG11" s="19"/>
      <c r="AH11" s="19"/>
      <c r="AI11" s="19"/>
      <c r="AJ11" s="19"/>
      <c r="AK11" s="19"/>
      <c r="AL11" s="23" t="s">
        <v>1</v>
      </c>
      <c r="AM11" s="19"/>
      <c r="AN11" s="19"/>
      <c r="AO11" s="19"/>
      <c r="AP11" s="19"/>
      <c r="AQ11" s="19"/>
      <c r="AR11" s="19"/>
      <c r="AS11" s="23" t="s">
        <v>1</v>
      </c>
      <c r="AV11" s="14"/>
      <c r="AW11" s="14"/>
      <c r="AX11" s="14"/>
      <c r="AY11" s="14"/>
      <c r="AZ11" s="14"/>
      <c r="BA11" s="14"/>
      <c r="BB11" s="14"/>
      <c r="BC11" s="14"/>
      <c r="BD11" s="14"/>
      <c r="BE11" s="14"/>
      <c r="BF11" s="14"/>
    </row>
    <row r="12" spans="1:58" ht="14.25">
      <c r="A12" s="4"/>
      <c r="B12" s="4"/>
      <c r="C12" s="24"/>
      <c r="D12" s="58"/>
      <c r="E12" s="58"/>
      <c r="F12" s="58"/>
      <c r="G12" s="58"/>
      <c r="H12" s="58"/>
      <c r="I12" s="58"/>
      <c r="J12" s="58"/>
      <c r="K12" s="58" t="s">
        <v>2</v>
      </c>
      <c r="L12" s="58"/>
      <c r="M12" s="58"/>
      <c r="N12" s="58"/>
      <c r="O12" s="58"/>
      <c r="P12" s="58"/>
      <c r="Q12" s="58"/>
      <c r="R12" s="58" t="s">
        <v>2</v>
      </c>
      <c r="S12" s="58"/>
      <c r="T12" s="58"/>
      <c r="U12" s="58"/>
      <c r="V12" s="58"/>
      <c r="W12" s="58"/>
      <c r="X12" s="58"/>
      <c r="Y12" s="58" t="s">
        <v>2</v>
      </c>
      <c r="Z12" s="58"/>
      <c r="AA12" s="58"/>
      <c r="AB12" s="58"/>
      <c r="AC12" s="58"/>
      <c r="AD12" s="58"/>
      <c r="AE12" s="58"/>
      <c r="AF12" s="58" t="s">
        <v>2</v>
      </c>
      <c r="AG12" s="58"/>
      <c r="AH12" s="58"/>
      <c r="AI12" s="58"/>
      <c r="AJ12" s="58"/>
      <c r="AK12" s="58"/>
      <c r="AL12" s="58"/>
      <c r="AM12" s="58" t="s">
        <v>2</v>
      </c>
      <c r="AN12" s="58"/>
      <c r="AO12" s="58"/>
      <c r="AP12" s="58"/>
      <c r="AQ12" s="58"/>
      <c r="AR12" s="58"/>
      <c r="AS12" s="58"/>
    </row>
    <row r="13" spans="1:58">
      <c r="A13" s="63" t="s">
        <v>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t="s">
        <v>4</v>
      </c>
    </row>
    <row r="14" spans="1:58" ht="14.25" customHeight="1">
      <c r="A14" s="64" t="s">
        <v>5</v>
      </c>
      <c r="B14" s="64" t="s">
        <v>6</v>
      </c>
      <c r="C14" s="25"/>
      <c r="D14" s="65" t="s">
        <v>7</v>
      </c>
      <c r="E14" s="66"/>
      <c r="F14" s="66"/>
      <c r="G14" s="66"/>
      <c r="H14" s="66"/>
      <c r="I14" s="67"/>
      <c r="J14" s="68" t="s">
        <v>8</v>
      </c>
      <c r="K14" s="65" t="s">
        <v>7</v>
      </c>
      <c r="L14" s="66"/>
      <c r="M14" s="66"/>
      <c r="N14" s="66"/>
      <c r="O14" s="66"/>
      <c r="P14" s="67"/>
      <c r="Q14" s="68" t="s">
        <v>8</v>
      </c>
      <c r="R14" s="65" t="s">
        <v>7</v>
      </c>
      <c r="S14" s="66"/>
      <c r="T14" s="66"/>
      <c r="U14" s="66"/>
      <c r="V14" s="66"/>
      <c r="W14" s="67"/>
      <c r="X14" s="68" t="s">
        <v>8</v>
      </c>
      <c r="Y14" s="65" t="s">
        <v>7</v>
      </c>
      <c r="Z14" s="66"/>
      <c r="AA14" s="66"/>
      <c r="AB14" s="66"/>
      <c r="AC14" s="66"/>
      <c r="AD14" s="67"/>
      <c r="AE14" s="68" t="s">
        <v>8</v>
      </c>
      <c r="AF14" s="65" t="s">
        <v>7</v>
      </c>
      <c r="AG14" s="66"/>
      <c r="AH14" s="66"/>
      <c r="AI14" s="66"/>
      <c r="AJ14" s="66"/>
      <c r="AK14" s="67"/>
      <c r="AL14" s="68" t="s">
        <v>8</v>
      </c>
      <c r="AM14" s="65" t="s">
        <v>7</v>
      </c>
      <c r="AN14" s="66"/>
      <c r="AO14" s="66"/>
      <c r="AP14" s="66"/>
      <c r="AQ14" s="66"/>
      <c r="AR14" s="67"/>
      <c r="AS14" s="68" t="s">
        <v>8</v>
      </c>
      <c r="AT14" s="82" t="s">
        <v>9</v>
      </c>
      <c r="AU14" s="63"/>
    </row>
    <row r="15" spans="1:58" ht="14.25" customHeight="1">
      <c r="A15" s="64"/>
      <c r="B15" s="64"/>
      <c r="C15" s="26"/>
      <c r="D15" s="76" t="s">
        <v>10</v>
      </c>
      <c r="E15" s="71" t="s">
        <v>11</v>
      </c>
      <c r="F15" s="72"/>
      <c r="G15" s="73" t="s">
        <v>12</v>
      </c>
      <c r="H15" s="74"/>
      <c r="I15" s="75"/>
      <c r="J15" s="69"/>
      <c r="K15" s="76" t="s">
        <v>10</v>
      </c>
      <c r="L15" s="71" t="s">
        <v>11</v>
      </c>
      <c r="M15" s="72"/>
      <c r="N15" s="73" t="s">
        <v>12</v>
      </c>
      <c r="O15" s="74"/>
      <c r="P15" s="75"/>
      <c r="Q15" s="69"/>
      <c r="R15" s="76" t="s">
        <v>10</v>
      </c>
      <c r="S15" s="71" t="s">
        <v>11</v>
      </c>
      <c r="T15" s="72"/>
      <c r="U15" s="73" t="s">
        <v>12</v>
      </c>
      <c r="V15" s="74"/>
      <c r="W15" s="75"/>
      <c r="X15" s="69"/>
      <c r="Y15" s="76" t="s">
        <v>10</v>
      </c>
      <c r="Z15" s="71" t="s">
        <v>11</v>
      </c>
      <c r="AA15" s="72"/>
      <c r="AB15" s="73" t="s">
        <v>12</v>
      </c>
      <c r="AC15" s="74"/>
      <c r="AD15" s="75"/>
      <c r="AE15" s="69"/>
      <c r="AF15" s="76" t="s">
        <v>10</v>
      </c>
      <c r="AG15" s="71" t="s">
        <v>11</v>
      </c>
      <c r="AH15" s="72"/>
      <c r="AI15" s="73" t="s">
        <v>12</v>
      </c>
      <c r="AJ15" s="74"/>
      <c r="AK15" s="75"/>
      <c r="AL15" s="69"/>
      <c r="AM15" s="76" t="s">
        <v>10</v>
      </c>
      <c r="AN15" s="71" t="s">
        <v>11</v>
      </c>
      <c r="AO15" s="72"/>
      <c r="AP15" s="73" t="s">
        <v>12</v>
      </c>
      <c r="AQ15" s="74"/>
      <c r="AR15" s="75"/>
      <c r="AS15" s="69"/>
      <c r="AT15" s="83"/>
      <c r="AU15" s="63"/>
    </row>
    <row r="16" spans="1:58" ht="33.75" customHeight="1">
      <c r="A16" s="64"/>
      <c r="B16" s="64"/>
      <c r="C16" s="27"/>
      <c r="D16" s="77"/>
      <c r="E16" s="28" t="s">
        <v>13</v>
      </c>
      <c r="F16" s="28" t="s">
        <v>14</v>
      </c>
      <c r="G16" s="29" t="s">
        <v>15</v>
      </c>
      <c r="H16" s="78" t="s">
        <v>16</v>
      </c>
      <c r="I16" s="79"/>
      <c r="J16" s="70"/>
      <c r="K16" s="77"/>
      <c r="L16" s="28" t="s">
        <v>13</v>
      </c>
      <c r="M16" s="28" t="s">
        <v>14</v>
      </c>
      <c r="N16" s="29" t="s">
        <v>15</v>
      </c>
      <c r="O16" s="78" t="s">
        <v>16</v>
      </c>
      <c r="P16" s="79"/>
      <c r="Q16" s="70"/>
      <c r="R16" s="77"/>
      <c r="S16" s="28" t="s">
        <v>13</v>
      </c>
      <c r="T16" s="28" t="s">
        <v>14</v>
      </c>
      <c r="U16" s="29" t="s">
        <v>15</v>
      </c>
      <c r="V16" s="78" t="s">
        <v>16</v>
      </c>
      <c r="W16" s="79"/>
      <c r="X16" s="70"/>
      <c r="Y16" s="77"/>
      <c r="Z16" s="28" t="s">
        <v>13</v>
      </c>
      <c r="AA16" s="28" t="s">
        <v>14</v>
      </c>
      <c r="AB16" s="29" t="s">
        <v>15</v>
      </c>
      <c r="AC16" s="78" t="s">
        <v>16</v>
      </c>
      <c r="AD16" s="79"/>
      <c r="AE16" s="70"/>
      <c r="AF16" s="77"/>
      <c r="AG16" s="28" t="s">
        <v>13</v>
      </c>
      <c r="AH16" s="28" t="s">
        <v>14</v>
      </c>
      <c r="AI16" s="29" t="s">
        <v>15</v>
      </c>
      <c r="AJ16" s="78" t="s">
        <v>16</v>
      </c>
      <c r="AK16" s="79"/>
      <c r="AL16" s="70"/>
      <c r="AM16" s="77"/>
      <c r="AN16" s="28" t="s">
        <v>13</v>
      </c>
      <c r="AO16" s="28" t="s">
        <v>14</v>
      </c>
      <c r="AP16" s="29" t="s">
        <v>15</v>
      </c>
      <c r="AQ16" s="78" t="s">
        <v>16</v>
      </c>
      <c r="AR16" s="79"/>
      <c r="AS16" s="70"/>
      <c r="AT16" s="84"/>
      <c r="AU16" s="63"/>
    </row>
    <row r="17" spans="1:60">
      <c r="A17" s="30" t="s">
        <v>17</v>
      </c>
      <c r="B17" s="30" t="s">
        <v>18</v>
      </c>
      <c r="C17" s="31" t="str">
        <f ca="1">OFFSET(C17,0,-1)</f>
        <v>2</v>
      </c>
      <c r="D17" s="32">
        <f ca="1">OFFSET(D17,0,-1)+1</f>
        <v>3</v>
      </c>
      <c r="E17" s="32">
        <f ca="1">OFFSET(E17,0,-1)+1</f>
        <v>4</v>
      </c>
      <c r="F17" s="32">
        <f ca="1">OFFSET(F17,0,-1)+1</f>
        <v>5</v>
      </c>
      <c r="G17" s="32">
        <f ca="1">OFFSET(G17,0,-1)+1</f>
        <v>6</v>
      </c>
      <c r="H17" s="81">
        <f ca="1">OFFSET(H17,0,-1)+1</f>
        <v>7</v>
      </c>
      <c r="I17" s="81"/>
      <c r="J17" s="32">
        <f ca="1">OFFSET(J17,0,-2)+1</f>
        <v>8</v>
      </c>
      <c r="K17" s="32">
        <f ca="1">OFFSET(K17,0,-1)+1</f>
        <v>9</v>
      </c>
      <c r="L17" s="32">
        <f ca="1">OFFSET(L17,0,-1)+1</f>
        <v>10</v>
      </c>
      <c r="M17" s="32">
        <f ca="1">OFFSET(M17,0,-1)+1</f>
        <v>11</v>
      </c>
      <c r="N17" s="32">
        <f ca="1">OFFSET(N17,0,-1)+1</f>
        <v>12</v>
      </c>
      <c r="O17" s="81">
        <f ca="1">OFFSET(O17,0,-1)+1</f>
        <v>13</v>
      </c>
      <c r="P17" s="81"/>
      <c r="Q17" s="32">
        <f ca="1">OFFSET(Q17,0,-2)+1</f>
        <v>14</v>
      </c>
      <c r="R17" s="32">
        <f ca="1">OFFSET(R17,0,-1)+1</f>
        <v>15</v>
      </c>
      <c r="S17" s="32">
        <f ca="1">OFFSET(S17,0,-1)+1</f>
        <v>16</v>
      </c>
      <c r="T17" s="32">
        <f ca="1">OFFSET(T17,0,-1)+1</f>
        <v>17</v>
      </c>
      <c r="U17" s="32">
        <f ca="1">OFFSET(U17,0,-1)+1</f>
        <v>18</v>
      </c>
      <c r="V17" s="81">
        <f ca="1">OFFSET(V17,0,-1)+1</f>
        <v>19</v>
      </c>
      <c r="W17" s="81"/>
      <c r="X17" s="32">
        <f ca="1">OFFSET(X17,0,-2)+1</f>
        <v>20</v>
      </c>
      <c r="Y17" s="32">
        <f ca="1">OFFSET(Y17,0,-1)+1</f>
        <v>21</v>
      </c>
      <c r="Z17" s="32">
        <f ca="1">OFFSET(Z17,0,-1)+1</f>
        <v>22</v>
      </c>
      <c r="AA17" s="32">
        <f ca="1">OFFSET(AA17,0,-1)+1</f>
        <v>23</v>
      </c>
      <c r="AB17" s="32">
        <f ca="1">OFFSET(AB17,0,-1)+1</f>
        <v>24</v>
      </c>
      <c r="AC17" s="81">
        <f ca="1">OFFSET(AC17,0,-1)+1</f>
        <v>25</v>
      </c>
      <c r="AD17" s="81"/>
      <c r="AE17" s="32">
        <f ca="1">OFFSET(AE17,0,-2)+1</f>
        <v>26</v>
      </c>
      <c r="AF17" s="32">
        <f ca="1">OFFSET(AF17,0,-1)+1</f>
        <v>27</v>
      </c>
      <c r="AG17" s="32">
        <f ca="1">OFFSET(AG17,0,-1)+1</f>
        <v>28</v>
      </c>
      <c r="AH17" s="32">
        <f ca="1">OFFSET(AH17,0,-1)+1</f>
        <v>29</v>
      </c>
      <c r="AI17" s="32">
        <f ca="1">OFFSET(AI17,0,-1)+1</f>
        <v>30</v>
      </c>
      <c r="AJ17" s="81">
        <f ca="1">OFFSET(AJ17,0,-1)+1</f>
        <v>31</v>
      </c>
      <c r="AK17" s="81"/>
      <c r="AL17" s="32">
        <f ca="1">OFFSET(AL17,0,-2)+1</f>
        <v>32</v>
      </c>
      <c r="AM17" s="32">
        <f ca="1">OFFSET(AM17,0,-1)+1</f>
        <v>33</v>
      </c>
      <c r="AN17" s="32">
        <f ca="1">OFFSET(AN17,0,-1)+1</f>
        <v>34</v>
      </c>
      <c r="AO17" s="32">
        <f ca="1">OFFSET(AO17,0,-1)+1</f>
        <v>35</v>
      </c>
      <c r="AP17" s="32">
        <f ca="1">OFFSET(AP17,0,-1)+1</f>
        <v>36</v>
      </c>
      <c r="AQ17" s="81">
        <f ca="1">OFFSET(AQ17,0,-1)+1</f>
        <v>37</v>
      </c>
      <c r="AR17" s="81"/>
      <c r="AS17" s="32">
        <f ca="1">OFFSET(AS17,0,-2)+1</f>
        <v>38</v>
      </c>
      <c r="AT17" s="31">
        <f ca="1">OFFSET(AT17,0,-1)</f>
        <v>38</v>
      </c>
      <c r="AU17" s="32">
        <f ca="1">OFFSET(AU17,0,-1)+1</f>
        <v>39</v>
      </c>
    </row>
    <row r="18" spans="1:60" ht="22.5" hidden="1" customHeight="1">
      <c r="A18" s="33" t="e">
        <f ca="1">mergeValue(#REF!)</f>
        <v>#NAME?</v>
      </c>
      <c r="B18" s="34" t="s">
        <v>19</v>
      </c>
      <c r="C18" s="35"/>
      <c r="D18" s="80" t="str">
        <f>IF('[1]Перечень тарифов'!J21="","","" &amp; '[1]Перечень тарифов'!J21 &amp; "")</f>
        <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36" t="s">
        <v>20</v>
      </c>
      <c r="AW18" s="37"/>
      <c r="AX18" s="37" t="str">
        <f t="shared" ref="AX18:AX36" si="0">IF(B18="","",B18 )</f>
        <v>Наименование тарифа</v>
      </c>
      <c r="AY18" s="37"/>
      <c r="AZ18" s="37"/>
      <c r="BA18" s="37"/>
      <c r="BG18" s="1"/>
      <c r="BH18" s="1"/>
    </row>
    <row r="19" spans="1:60" ht="14.25" hidden="1" customHeight="1">
      <c r="A19" s="33" t="e">
        <f ca="1">mergeValue(#REF!) &amp;"."&amp; mergeValue(#REF!)</f>
        <v>#NAME?</v>
      </c>
      <c r="B19" s="38"/>
      <c r="C19" s="35"/>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36"/>
      <c r="AW19" s="37"/>
      <c r="AX19" s="37" t="str">
        <f t="shared" si="0"/>
        <v/>
      </c>
      <c r="AY19" s="37"/>
      <c r="AZ19" s="37"/>
      <c r="BA19" s="37"/>
      <c r="BG19" s="1"/>
      <c r="BH19" s="1"/>
    </row>
    <row r="20" spans="1:60" ht="14.25" hidden="1" customHeight="1">
      <c r="A20" s="33" t="e">
        <f ca="1">mergeValue(#REF!) &amp;"."&amp; mergeValue(#REF!)&amp;"."&amp; mergeValue(#REF!)</f>
        <v>#NAME?</v>
      </c>
      <c r="B20" s="39"/>
      <c r="C20" s="35"/>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36"/>
      <c r="AW20" s="37"/>
      <c r="AX20" s="37" t="str">
        <f t="shared" si="0"/>
        <v/>
      </c>
      <c r="AY20" s="37"/>
      <c r="AZ20" s="37"/>
      <c r="BA20" s="37"/>
      <c r="BG20" s="1"/>
      <c r="BH20" s="1"/>
    </row>
    <row r="21" spans="1:60" ht="14.25" hidden="1" customHeight="1">
      <c r="A21" s="33" t="e">
        <f ca="1">mergeValue(#REF!) &amp;"."&amp; mergeValue(#REF!)&amp;"."&amp; mergeValue(#REF!)&amp;"."&amp; mergeValue(#REF!)</f>
        <v>#NAME?</v>
      </c>
      <c r="B21" s="40"/>
      <c r="C21" s="35"/>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36"/>
      <c r="AW21" s="37"/>
      <c r="AX21" s="37" t="str">
        <f t="shared" si="0"/>
        <v/>
      </c>
      <c r="AY21" s="37"/>
      <c r="AZ21" s="37"/>
      <c r="BA21" s="37"/>
      <c r="BG21" s="1"/>
      <c r="BH21" s="1"/>
    </row>
    <row r="22" spans="1:60" ht="78.75">
      <c r="A22" s="33" t="s">
        <v>49</v>
      </c>
      <c r="B22" s="41" t="s">
        <v>21</v>
      </c>
      <c r="C22" s="35"/>
      <c r="D22" s="88" t="s">
        <v>22</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36" t="s">
        <v>23</v>
      </c>
      <c r="AW22" s="37"/>
      <c r="AX22" s="37" t="str">
        <f t="shared" si="0"/>
        <v>Схема подключения теплопотребляющей установки к коллектору источника тепловой энергии</v>
      </c>
      <c r="AY22" s="37"/>
      <c r="AZ22" s="37"/>
      <c r="BA22" s="37"/>
      <c r="BG22" s="1"/>
      <c r="BH22" s="1"/>
    </row>
    <row r="23" spans="1:60" ht="33.75">
      <c r="A23" s="33" t="s">
        <v>50</v>
      </c>
      <c r="B23" s="42" t="s">
        <v>24</v>
      </c>
      <c r="C23" s="35"/>
      <c r="D23" s="89" t="s">
        <v>25</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1"/>
      <c r="AU23" s="36" t="s">
        <v>26</v>
      </c>
      <c r="AW23" s="37"/>
      <c r="AX23" s="37" t="str">
        <f t="shared" si="0"/>
        <v>Группа потребителей</v>
      </c>
      <c r="AY23" s="37"/>
      <c r="AZ23" s="37"/>
      <c r="BA23" s="37"/>
      <c r="BG23" s="1"/>
      <c r="BH23" s="1"/>
    </row>
    <row r="24" spans="1:60" ht="26.25" customHeight="1">
      <c r="A24" s="33" t="s">
        <v>51</v>
      </c>
      <c r="B24" s="43" t="s">
        <v>27</v>
      </c>
      <c r="C24" s="35"/>
      <c r="D24" s="44">
        <v>9528.74</v>
      </c>
      <c r="E24" s="45"/>
      <c r="F24" s="46"/>
      <c r="G24" s="85" t="s">
        <v>28</v>
      </c>
      <c r="H24" s="87" t="s">
        <v>29</v>
      </c>
      <c r="I24" s="85" t="s">
        <v>30</v>
      </c>
      <c r="J24" s="87" t="s">
        <v>29</v>
      </c>
      <c r="K24" s="44">
        <v>40430.42</v>
      </c>
      <c r="L24" s="45"/>
      <c r="M24" s="46"/>
      <c r="N24" s="85" t="s">
        <v>31</v>
      </c>
      <c r="O24" s="87" t="s">
        <v>29</v>
      </c>
      <c r="P24" s="85" t="s">
        <v>32</v>
      </c>
      <c r="Q24" s="87" t="s">
        <v>29</v>
      </c>
      <c r="R24" s="44">
        <v>40430.42</v>
      </c>
      <c r="S24" s="45"/>
      <c r="T24" s="46"/>
      <c r="U24" s="85" t="s">
        <v>33</v>
      </c>
      <c r="V24" s="87" t="s">
        <v>29</v>
      </c>
      <c r="W24" s="85" t="s">
        <v>34</v>
      </c>
      <c r="X24" s="87" t="s">
        <v>29</v>
      </c>
      <c r="Y24" s="44">
        <v>21162.6</v>
      </c>
      <c r="Z24" s="45"/>
      <c r="AA24" s="46"/>
      <c r="AB24" s="85" t="s">
        <v>35</v>
      </c>
      <c r="AC24" s="87" t="s">
        <v>29</v>
      </c>
      <c r="AD24" s="85" t="s">
        <v>36</v>
      </c>
      <c r="AE24" s="87" t="s">
        <v>29</v>
      </c>
      <c r="AF24" s="44">
        <v>21162.6</v>
      </c>
      <c r="AG24" s="45"/>
      <c r="AH24" s="46"/>
      <c r="AI24" s="85" t="s">
        <v>37</v>
      </c>
      <c r="AJ24" s="87" t="s">
        <v>29</v>
      </c>
      <c r="AK24" s="85" t="s">
        <v>38</v>
      </c>
      <c r="AL24" s="87" t="s">
        <v>29</v>
      </c>
      <c r="AM24" s="44">
        <v>27224.46</v>
      </c>
      <c r="AN24" s="45"/>
      <c r="AO24" s="46"/>
      <c r="AP24" s="85" t="s">
        <v>39</v>
      </c>
      <c r="AQ24" s="87" t="s">
        <v>29</v>
      </c>
      <c r="AR24" s="85" t="s">
        <v>40</v>
      </c>
      <c r="AS24" s="87" t="s">
        <v>41</v>
      </c>
      <c r="AT24" s="45"/>
      <c r="AU24" s="92" t="s">
        <v>42</v>
      </c>
      <c r="AV24" s="1" t="e">
        <f ca="1">strCheckDate(D25:AT25)</f>
        <v>#NAME?</v>
      </c>
      <c r="AW24" s="37"/>
      <c r="AX24" s="37" t="str">
        <f t="shared" si="0"/>
        <v>вода</v>
      </c>
      <c r="AY24" s="37"/>
      <c r="AZ24" s="37"/>
      <c r="BA24" s="37"/>
      <c r="BG24" s="1"/>
      <c r="BH24" s="1"/>
    </row>
    <row r="25" spans="1:60" ht="11.25" hidden="1" customHeight="1">
      <c r="A25" s="47"/>
      <c r="B25" s="35"/>
      <c r="C25" s="35"/>
      <c r="D25" s="45"/>
      <c r="E25" s="45"/>
      <c r="F25" s="48" t="str">
        <f>G24 &amp; "-" &amp; I24</f>
        <v>01.01.2021-30.06.2021</v>
      </c>
      <c r="G25" s="86"/>
      <c r="H25" s="87"/>
      <c r="I25" s="86"/>
      <c r="J25" s="87"/>
      <c r="K25" s="45"/>
      <c r="L25" s="45"/>
      <c r="M25" s="48" t="str">
        <f>N24 &amp; "-" &amp; P24</f>
        <v>01.07.2021-31.12.2021</v>
      </c>
      <c r="N25" s="86"/>
      <c r="O25" s="87"/>
      <c r="P25" s="86"/>
      <c r="Q25" s="87"/>
      <c r="R25" s="45"/>
      <c r="S25" s="45"/>
      <c r="T25" s="48" t="str">
        <f>U24 &amp; "-" &amp; W24</f>
        <v>01.01.2022-30.06.2022</v>
      </c>
      <c r="U25" s="86"/>
      <c r="V25" s="87"/>
      <c r="W25" s="86"/>
      <c r="X25" s="87"/>
      <c r="Y25" s="45"/>
      <c r="Z25" s="45"/>
      <c r="AA25" s="48" t="str">
        <f>AB24 &amp; "-" &amp; AD24</f>
        <v>01.07.2022-31.12.2022</v>
      </c>
      <c r="AB25" s="86"/>
      <c r="AC25" s="87"/>
      <c r="AD25" s="86"/>
      <c r="AE25" s="87"/>
      <c r="AF25" s="45"/>
      <c r="AG25" s="45"/>
      <c r="AH25" s="48" t="str">
        <f>AI24 &amp; "-" &amp; AK24</f>
        <v>01.01.2023-30.06.2023</v>
      </c>
      <c r="AI25" s="86"/>
      <c r="AJ25" s="87"/>
      <c r="AK25" s="86"/>
      <c r="AL25" s="87"/>
      <c r="AM25" s="45"/>
      <c r="AN25" s="45"/>
      <c r="AO25" s="48" t="str">
        <f>AP24 &amp; "-" &amp; AR24</f>
        <v>01.07.2023-31.12.2023</v>
      </c>
      <c r="AP25" s="86"/>
      <c r="AQ25" s="87"/>
      <c r="AR25" s="86"/>
      <c r="AS25" s="87"/>
      <c r="AT25" s="45"/>
      <c r="AU25" s="93"/>
      <c r="AW25" s="37"/>
      <c r="AX25" s="37" t="str">
        <f t="shared" si="0"/>
        <v/>
      </c>
      <c r="AY25" s="37"/>
      <c r="AZ25" s="37"/>
      <c r="BA25" s="37"/>
      <c r="BG25" s="1"/>
      <c r="BH25" s="1"/>
    </row>
    <row r="26" spans="1:60" ht="15" customHeight="1">
      <c r="A26" s="49"/>
      <c r="B26" s="50" t="s">
        <v>43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2"/>
      <c r="AU26" s="94"/>
      <c r="AW26" s="37"/>
      <c r="AX26" s="37" t="str">
        <f t="shared" si="0"/>
        <v>Добавить вид теплоносителя (параметры теплоносителя)</v>
      </c>
      <c r="AY26" s="37"/>
      <c r="AZ26" s="37"/>
      <c r="BA26" s="37"/>
      <c r="BG26" s="1"/>
      <c r="BH26" s="1"/>
    </row>
    <row r="27" spans="1:60" ht="33.75">
      <c r="A27" s="33" t="s">
        <v>52</v>
      </c>
      <c r="B27" s="42" t="s">
        <v>24</v>
      </c>
      <c r="C27" s="35"/>
      <c r="D27" s="89" t="s">
        <v>44</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1"/>
      <c r="AU27" s="36" t="s">
        <v>26</v>
      </c>
      <c r="AW27" s="37"/>
      <c r="AX27" s="37" t="str">
        <f t="shared" si="0"/>
        <v>Группа потребителей</v>
      </c>
      <c r="AY27" s="37"/>
      <c r="AZ27" s="37"/>
      <c r="BA27" s="37"/>
      <c r="BG27" s="1"/>
      <c r="BH27" s="1"/>
    </row>
    <row r="28" spans="1:60" ht="33" customHeight="1">
      <c r="A28" s="33" t="s">
        <v>53</v>
      </c>
      <c r="B28" s="43" t="s">
        <v>27</v>
      </c>
      <c r="C28" s="35"/>
      <c r="D28" s="44">
        <v>11434.49</v>
      </c>
      <c r="E28" s="45"/>
      <c r="F28" s="46"/>
      <c r="G28" s="85" t="s">
        <v>28</v>
      </c>
      <c r="H28" s="87" t="s">
        <v>29</v>
      </c>
      <c r="I28" s="85" t="s">
        <v>30</v>
      </c>
      <c r="J28" s="87" t="s">
        <v>29</v>
      </c>
      <c r="K28" s="44">
        <v>48516.5</v>
      </c>
      <c r="L28" s="45"/>
      <c r="M28" s="46"/>
      <c r="N28" s="85" t="s">
        <v>31</v>
      </c>
      <c r="O28" s="87" t="s">
        <v>29</v>
      </c>
      <c r="P28" s="85" t="s">
        <v>32</v>
      </c>
      <c r="Q28" s="87" t="s">
        <v>29</v>
      </c>
      <c r="R28" s="44">
        <v>48516.5</v>
      </c>
      <c r="S28" s="45"/>
      <c r="T28" s="46"/>
      <c r="U28" s="85" t="s">
        <v>33</v>
      </c>
      <c r="V28" s="87" t="s">
        <v>29</v>
      </c>
      <c r="W28" s="85" t="s">
        <v>34</v>
      </c>
      <c r="X28" s="87" t="s">
        <v>29</v>
      </c>
      <c r="Y28" s="44">
        <v>25395.119999999999</v>
      </c>
      <c r="Z28" s="45"/>
      <c r="AA28" s="46"/>
      <c r="AB28" s="85" t="s">
        <v>35</v>
      </c>
      <c r="AC28" s="87" t="s">
        <v>29</v>
      </c>
      <c r="AD28" s="85" t="s">
        <v>36</v>
      </c>
      <c r="AE28" s="87" t="s">
        <v>29</v>
      </c>
      <c r="AF28" s="44">
        <v>25395.119999999999</v>
      </c>
      <c r="AG28" s="45"/>
      <c r="AH28" s="46"/>
      <c r="AI28" s="85" t="s">
        <v>37</v>
      </c>
      <c r="AJ28" s="87" t="s">
        <v>29</v>
      </c>
      <c r="AK28" s="85" t="s">
        <v>38</v>
      </c>
      <c r="AL28" s="87" t="s">
        <v>29</v>
      </c>
      <c r="AM28" s="44">
        <v>32669.35</v>
      </c>
      <c r="AN28" s="45"/>
      <c r="AO28" s="46"/>
      <c r="AP28" s="85" t="s">
        <v>39</v>
      </c>
      <c r="AQ28" s="87" t="s">
        <v>29</v>
      </c>
      <c r="AR28" s="85" t="s">
        <v>40</v>
      </c>
      <c r="AS28" s="87" t="s">
        <v>41</v>
      </c>
      <c r="AT28" s="45"/>
      <c r="AU28" s="92" t="s">
        <v>42</v>
      </c>
      <c r="AV28" s="1" t="e">
        <f ca="1">strCheckDate(D29:AT29)</f>
        <v>#NAME?</v>
      </c>
      <c r="AW28" s="37"/>
      <c r="AX28" s="37" t="str">
        <f t="shared" si="0"/>
        <v>вода</v>
      </c>
      <c r="AY28" s="37"/>
      <c r="AZ28" s="37"/>
      <c r="BA28" s="37"/>
      <c r="BG28" s="1"/>
      <c r="BH28" s="1"/>
    </row>
    <row r="29" spans="1:60" ht="11.25" hidden="1" customHeight="1">
      <c r="A29" s="47"/>
      <c r="B29" s="35"/>
      <c r="C29" s="35"/>
      <c r="D29" s="45"/>
      <c r="E29" s="45"/>
      <c r="F29" s="48" t="str">
        <f>G28 &amp; "-" &amp; I28</f>
        <v>01.01.2021-30.06.2021</v>
      </c>
      <c r="G29" s="86"/>
      <c r="H29" s="87"/>
      <c r="I29" s="86"/>
      <c r="J29" s="87"/>
      <c r="K29" s="45"/>
      <c r="L29" s="45"/>
      <c r="M29" s="48" t="str">
        <f>N28 &amp; "-" &amp; P28</f>
        <v>01.07.2021-31.12.2021</v>
      </c>
      <c r="N29" s="86"/>
      <c r="O29" s="87"/>
      <c r="P29" s="86"/>
      <c r="Q29" s="87"/>
      <c r="R29" s="45"/>
      <c r="S29" s="45"/>
      <c r="T29" s="48" t="str">
        <f>U28 &amp; "-" &amp; W28</f>
        <v>01.01.2022-30.06.2022</v>
      </c>
      <c r="U29" s="86"/>
      <c r="V29" s="87"/>
      <c r="W29" s="86"/>
      <c r="X29" s="87"/>
      <c r="Y29" s="45"/>
      <c r="Z29" s="45"/>
      <c r="AA29" s="48" t="str">
        <f>AB28 &amp; "-" &amp; AD28</f>
        <v>01.07.2022-31.12.2022</v>
      </c>
      <c r="AB29" s="86"/>
      <c r="AC29" s="87"/>
      <c r="AD29" s="86"/>
      <c r="AE29" s="87"/>
      <c r="AF29" s="45"/>
      <c r="AG29" s="45"/>
      <c r="AH29" s="48" t="str">
        <f>AI28 &amp; "-" &amp; AK28</f>
        <v>01.01.2023-30.06.2023</v>
      </c>
      <c r="AI29" s="86"/>
      <c r="AJ29" s="87"/>
      <c r="AK29" s="86"/>
      <c r="AL29" s="87"/>
      <c r="AM29" s="45"/>
      <c r="AN29" s="45"/>
      <c r="AO29" s="48" t="str">
        <f>AP28 &amp; "-" &amp; AR28</f>
        <v>01.07.2023-31.12.2023</v>
      </c>
      <c r="AP29" s="86"/>
      <c r="AQ29" s="87"/>
      <c r="AR29" s="86"/>
      <c r="AS29" s="87"/>
      <c r="AT29" s="45"/>
      <c r="AU29" s="93"/>
      <c r="AW29" s="37"/>
      <c r="AX29" s="37" t="str">
        <f t="shared" si="0"/>
        <v/>
      </c>
      <c r="AY29" s="37"/>
      <c r="AZ29" s="37"/>
      <c r="BA29" s="37"/>
      <c r="BG29" s="1"/>
      <c r="BH29" s="1"/>
    </row>
    <row r="30" spans="1:60" ht="15" customHeight="1">
      <c r="A30" s="49"/>
      <c r="B30" s="50" t="s">
        <v>43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94"/>
      <c r="AW30" s="37"/>
      <c r="AX30" s="37" t="str">
        <f t="shared" si="0"/>
        <v>Добавить вид теплоносителя (параметры теплоносителя)</v>
      </c>
      <c r="AY30" s="37"/>
      <c r="AZ30" s="37"/>
      <c r="BA30" s="37"/>
      <c r="BG30" s="1"/>
      <c r="BH30" s="1"/>
    </row>
    <row r="31" spans="1:60" ht="33.75">
      <c r="A31" s="33" t="s">
        <v>54</v>
      </c>
      <c r="B31" s="42" t="s">
        <v>24</v>
      </c>
      <c r="C31" s="35"/>
      <c r="D31" s="89" t="s">
        <v>45</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1"/>
      <c r="AU31" s="36" t="s">
        <v>26</v>
      </c>
      <c r="AW31" s="37"/>
      <c r="AX31" s="37" t="str">
        <f t="shared" si="0"/>
        <v>Группа потребителей</v>
      </c>
      <c r="AY31" s="37"/>
      <c r="AZ31" s="37"/>
      <c r="BA31" s="37"/>
      <c r="BG31" s="1"/>
      <c r="BH31" s="1"/>
    </row>
    <row r="32" spans="1:60" ht="21" customHeight="1">
      <c r="A32" s="33" t="s">
        <v>55</v>
      </c>
      <c r="B32" s="43" t="s">
        <v>27</v>
      </c>
      <c r="C32" s="35"/>
      <c r="D32" s="44">
        <v>9528.74</v>
      </c>
      <c r="E32" s="45"/>
      <c r="F32" s="46"/>
      <c r="G32" s="85" t="s">
        <v>28</v>
      </c>
      <c r="H32" s="87" t="s">
        <v>29</v>
      </c>
      <c r="I32" s="85" t="s">
        <v>30</v>
      </c>
      <c r="J32" s="87" t="s">
        <v>29</v>
      </c>
      <c r="K32" s="44">
        <v>40430.42</v>
      </c>
      <c r="L32" s="45"/>
      <c r="M32" s="46"/>
      <c r="N32" s="85" t="s">
        <v>31</v>
      </c>
      <c r="O32" s="87" t="s">
        <v>29</v>
      </c>
      <c r="P32" s="85" t="s">
        <v>32</v>
      </c>
      <c r="Q32" s="87" t="s">
        <v>29</v>
      </c>
      <c r="R32" s="44">
        <v>40430.42</v>
      </c>
      <c r="S32" s="45"/>
      <c r="T32" s="46"/>
      <c r="U32" s="85" t="s">
        <v>33</v>
      </c>
      <c r="V32" s="87" t="s">
        <v>29</v>
      </c>
      <c r="W32" s="85" t="s">
        <v>34</v>
      </c>
      <c r="X32" s="87" t="s">
        <v>29</v>
      </c>
      <c r="Y32" s="44">
        <v>21162.6</v>
      </c>
      <c r="Z32" s="45"/>
      <c r="AA32" s="46"/>
      <c r="AB32" s="85" t="s">
        <v>35</v>
      </c>
      <c r="AC32" s="87" t="s">
        <v>29</v>
      </c>
      <c r="AD32" s="85" t="s">
        <v>36</v>
      </c>
      <c r="AE32" s="87" t="s">
        <v>29</v>
      </c>
      <c r="AF32" s="44">
        <v>21162.6</v>
      </c>
      <c r="AG32" s="45"/>
      <c r="AH32" s="46"/>
      <c r="AI32" s="85" t="s">
        <v>37</v>
      </c>
      <c r="AJ32" s="87" t="s">
        <v>29</v>
      </c>
      <c r="AK32" s="85" t="s">
        <v>38</v>
      </c>
      <c r="AL32" s="87" t="s">
        <v>29</v>
      </c>
      <c r="AM32" s="44">
        <v>27224.46</v>
      </c>
      <c r="AN32" s="45"/>
      <c r="AO32" s="46"/>
      <c r="AP32" s="85" t="s">
        <v>39</v>
      </c>
      <c r="AQ32" s="87" t="s">
        <v>29</v>
      </c>
      <c r="AR32" s="85" t="s">
        <v>40</v>
      </c>
      <c r="AS32" s="87" t="s">
        <v>41</v>
      </c>
      <c r="AT32" s="45"/>
      <c r="AU32" s="92" t="s">
        <v>42</v>
      </c>
      <c r="AV32" s="1" t="e">
        <f ca="1">strCheckDate(D33:AT33)</f>
        <v>#NAME?</v>
      </c>
      <c r="AW32" s="37"/>
      <c r="AX32" s="37" t="str">
        <f t="shared" si="0"/>
        <v>вода</v>
      </c>
      <c r="AY32" s="37"/>
      <c r="AZ32" s="37"/>
      <c r="BA32" s="37"/>
      <c r="BG32" s="1"/>
      <c r="BH32" s="1"/>
    </row>
    <row r="33" spans="1:60" ht="11.25" hidden="1" customHeight="1">
      <c r="A33" s="47"/>
      <c r="B33" s="35"/>
      <c r="C33" s="35"/>
      <c r="D33" s="45"/>
      <c r="E33" s="45"/>
      <c r="F33" s="48" t="str">
        <f>G32 &amp; "-" &amp; I32</f>
        <v>01.01.2021-30.06.2021</v>
      </c>
      <c r="G33" s="86"/>
      <c r="H33" s="87"/>
      <c r="I33" s="86"/>
      <c r="J33" s="87"/>
      <c r="K33" s="45"/>
      <c r="L33" s="45"/>
      <c r="M33" s="48" t="str">
        <f>N32 &amp; "-" &amp; P32</f>
        <v>01.07.2021-31.12.2021</v>
      </c>
      <c r="N33" s="86"/>
      <c r="O33" s="87"/>
      <c r="P33" s="86"/>
      <c r="Q33" s="87"/>
      <c r="R33" s="45"/>
      <c r="S33" s="45"/>
      <c r="T33" s="48" t="str">
        <f>U32 &amp; "-" &amp; W32</f>
        <v>01.01.2022-30.06.2022</v>
      </c>
      <c r="U33" s="86"/>
      <c r="V33" s="87"/>
      <c r="W33" s="86"/>
      <c r="X33" s="87"/>
      <c r="Y33" s="45"/>
      <c r="Z33" s="45"/>
      <c r="AA33" s="48" t="str">
        <f>AB32 &amp; "-" &amp; AD32</f>
        <v>01.07.2022-31.12.2022</v>
      </c>
      <c r="AB33" s="86"/>
      <c r="AC33" s="87"/>
      <c r="AD33" s="86"/>
      <c r="AE33" s="87"/>
      <c r="AF33" s="45"/>
      <c r="AG33" s="45"/>
      <c r="AH33" s="48" t="str">
        <f>AI32 &amp; "-" &amp; AK32</f>
        <v>01.01.2023-30.06.2023</v>
      </c>
      <c r="AI33" s="86"/>
      <c r="AJ33" s="87"/>
      <c r="AK33" s="86"/>
      <c r="AL33" s="87"/>
      <c r="AM33" s="45"/>
      <c r="AN33" s="45"/>
      <c r="AO33" s="48" t="str">
        <f>AP32 &amp; "-" &amp; AR32</f>
        <v>01.07.2023-31.12.2023</v>
      </c>
      <c r="AP33" s="86"/>
      <c r="AQ33" s="87"/>
      <c r="AR33" s="86"/>
      <c r="AS33" s="87"/>
      <c r="AT33" s="45"/>
      <c r="AU33" s="93"/>
      <c r="AW33" s="37"/>
      <c r="AX33" s="37" t="str">
        <f t="shared" si="0"/>
        <v/>
      </c>
      <c r="AY33" s="37"/>
      <c r="AZ33" s="37"/>
      <c r="BA33" s="37"/>
      <c r="BG33" s="1"/>
      <c r="BH33" s="1"/>
    </row>
    <row r="34" spans="1:60" ht="15" customHeight="1">
      <c r="A34" s="49"/>
      <c r="B34" s="50" t="s">
        <v>43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2"/>
      <c r="AU34" s="94"/>
      <c r="AW34" s="37"/>
      <c r="AX34" s="37" t="str">
        <f t="shared" si="0"/>
        <v>Добавить вид теплоносителя (параметры теплоносителя)</v>
      </c>
      <c r="AY34" s="37"/>
      <c r="AZ34" s="37"/>
      <c r="BA34" s="37"/>
      <c r="BG34" s="1"/>
      <c r="BH34" s="1"/>
    </row>
    <row r="35" spans="1:60" ht="15" customHeight="1">
      <c r="A35" s="49"/>
      <c r="B35" s="53" t="s">
        <v>46</v>
      </c>
      <c r="C35" s="51"/>
      <c r="D35" s="51"/>
      <c r="E35" s="51"/>
      <c r="F35" s="51"/>
      <c r="G35" s="51"/>
      <c r="H35" s="51"/>
      <c r="I35" s="51"/>
      <c r="J35" s="54"/>
      <c r="K35" s="51"/>
      <c r="L35" s="51"/>
      <c r="M35" s="51"/>
      <c r="N35" s="51"/>
      <c r="O35" s="51"/>
      <c r="P35" s="51"/>
      <c r="Q35" s="54"/>
      <c r="R35" s="51"/>
      <c r="S35" s="51"/>
      <c r="T35" s="51"/>
      <c r="U35" s="51"/>
      <c r="V35" s="51"/>
      <c r="W35" s="51"/>
      <c r="X35" s="54"/>
      <c r="Y35" s="51"/>
      <c r="Z35" s="51"/>
      <c r="AA35" s="51"/>
      <c r="AB35" s="51"/>
      <c r="AC35" s="51"/>
      <c r="AD35" s="51"/>
      <c r="AE35" s="54"/>
      <c r="AF35" s="51"/>
      <c r="AG35" s="51"/>
      <c r="AH35" s="51"/>
      <c r="AI35" s="51"/>
      <c r="AJ35" s="51"/>
      <c r="AK35" s="51"/>
      <c r="AL35" s="54"/>
      <c r="AM35" s="51"/>
      <c r="AN35" s="51"/>
      <c r="AO35" s="51"/>
      <c r="AP35" s="51"/>
      <c r="AQ35" s="51"/>
      <c r="AR35" s="51"/>
      <c r="AS35" s="54"/>
      <c r="AT35" s="51"/>
      <c r="AU35" s="55"/>
      <c r="AW35" s="37"/>
      <c r="AX35" s="37" t="str">
        <f t="shared" si="0"/>
        <v>Добавить группу потребителей</v>
      </c>
      <c r="AY35" s="37"/>
      <c r="AZ35" s="37"/>
      <c r="BA35" s="37"/>
      <c r="BG35" s="1"/>
      <c r="BH35" s="1"/>
    </row>
    <row r="36" spans="1:60" ht="15" customHeight="1">
      <c r="A36" s="49"/>
      <c r="B36" s="56" t="s">
        <v>47</v>
      </c>
      <c r="C36" s="51"/>
      <c r="D36" s="51"/>
      <c r="E36" s="51"/>
      <c r="F36" s="51"/>
      <c r="G36" s="51"/>
      <c r="H36" s="51"/>
      <c r="I36" s="51"/>
      <c r="J36" s="54"/>
      <c r="K36" s="51"/>
      <c r="L36" s="51"/>
      <c r="M36" s="51"/>
      <c r="N36" s="51"/>
      <c r="O36" s="51"/>
      <c r="P36" s="51"/>
      <c r="Q36" s="54"/>
      <c r="R36" s="51"/>
      <c r="S36" s="51"/>
      <c r="T36" s="51"/>
      <c r="U36" s="51"/>
      <c r="V36" s="51"/>
      <c r="W36" s="51"/>
      <c r="X36" s="54"/>
      <c r="Y36" s="51"/>
      <c r="Z36" s="51"/>
      <c r="AA36" s="51"/>
      <c r="AB36" s="51"/>
      <c r="AC36" s="51"/>
      <c r="AD36" s="51"/>
      <c r="AE36" s="54"/>
      <c r="AF36" s="51"/>
      <c r="AG36" s="51"/>
      <c r="AH36" s="51"/>
      <c r="AI36" s="51"/>
      <c r="AJ36" s="51"/>
      <c r="AK36" s="51"/>
      <c r="AL36" s="54"/>
      <c r="AM36" s="51"/>
      <c r="AN36" s="51"/>
      <c r="AO36" s="51"/>
      <c r="AP36" s="51"/>
      <c r="AQ36" s="51"/>
      <c r="AR36" s="51"/>
      <c r="AS36" s="54"/>
      <c r="AT36" s="51"/>
      <c r="AU36" s="55"/>
      <c r="AW36" s="37"/>
      <c r="AX36" s="37" t="str">
        <f t="shared" si="0"/>
        <v>Добавить схему подключения</v>
      </c>
      <c r="AY36" s="37"/>
      <c r="AZ36" s="37"/>
      <c r="BA36" s="37"/>
      <c r="BG36" s="1"/>
      <c r="BH36" s="1"/>
    </row>
    <row r="37" spans="1:60">
      <c r="AV37" s="2"/>
      <c r="AW37" s="2"/>
      <c r="AX37" s="2"/>
      <c r="AY37" s="2"/>
      <c r="AZ37" s="2"/>
      <c r="BA37" s="2"/>
      <c r="BB37" s="2"/>
      <c r="BC37" s="2"/>
      <c r="BD37" s="2"/>
      <c r="BE37" s="2"/>
      <c r="BF37" s="2"/>
    </row>
    <row r="38" spans="1:60" ht="90" customHeight="1">
      <c r="A38" s="57">
        <v>1</v>
      </c>
      <c r="B38" s="95" t="s">
        <v>48</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row>
  </sheetData>
  <mergeCells count="143">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U24:U25"/>
    <mergeCell ref="V24:V25"/>
    <mergeCell ref="W24:W25"/>
    <mergeCell ref="X24:X25"/>
    <mergeCell ref="D22:AT22"/>
    <mergeCell ref="D23:AT23"/>
    <mergeCell ref="G24:G25"/>
    <mergeCell ref="H24:H25"/>
    <mergeCell ref="I24:I25"/>
    <mergeCell ref="J24:J25"/>
    <mergeCell ref="N24:N25"/>
    <mergeCell ref="O24:O25"/>
    <mergeCell ref="D18:AT18"/>
    <mergeCell ref="D19:AT19"/>
    <mergeCell ref="D20:AT20"/>
    <mergeCell ref="D21:AT21"/>
    <mergeCell ref="AQ16:AR16"/>
    <mergeCell ref="H17:I17"/>
    <mergeCell ref="O17:P17"/>
    <mergeCell ref="V17:W17"/>
    <mergeCell ref="AC17:AD17"/>
    <mergeCell ref="AJ17:AK17"/>
    <mergeCell ref="AQ17:AR17"/>
    <mergeCell ref="AT14:AT16"/>
    <mergeCell ref="D15:D16"/>
    <mergeCell ref="E15:F15"/>
    <mergeCell ref="Y14:AD14"/>
    <mergeCell ref="AS14:AS16"/>
    <mergeCell ref="AF15:AF16"/>
    <mergeCell ref="R15:R16"/>
    <mergeCell ref="S15:T15"/>
    <mergeCell ref="U15:W15"/>
    <mergeCell ref="AE14:AE16"/>
    <mergeCell ref="AF14:AK14"/>
    <mergeCell ref="AL14:AL16"/>
    <mergeCell ref="AM14:AR14"/>
    <mergeCell ref="Y15:Y16"/>
    <mergeCell ref="Z15:AA15"/>
    <mergeCell ref="AB15:AD15"/>
    <mergeCell ref="A13:AT13"/>
    <mergeCell ref="AU13:AU16"/>
    <mergeCell ref="A14:A16"/>
    <mergeCell ref="B14:B16"/>
    <mergeCell ref="D14:I14"/>
    <mergeCell ref="J14:J16"/>
    <mergeCell ref="K14:P14"/>
    <mergeCell ref="Q14:Q16"/>
    <mergeCell ref="R14:W14"/>
    <mergeCell ref="X14:X16"/>
    <mergeCell ref="AG15:AH15"/>
    <mergeCell ref="AI15:AK15"/>
    <mergeCell ref="AM15:AM16"/>
    <mergeCell ref="AN15:AO15"/>
    <mergeCell ref="AP15:AR15"/>
    <mergeCell ref="H16:I16"/>
    <mergeCell ref="O16:P16"/>
    <mergeCell ref="V16:W16"/>
    <mergeCell ref="AC16:AD16"/>
    <mergeCell ref="AJ16:AK16"/>
    <mergeCell ref="G15:I15"/>
    <mergeCell ref="K15:K16"/>
    <mergeCell ref="L15:M15"/>
    <mergeCell ref="N15:P15"/>
    <mergeCell ref="D12:J12"/>
    <mergeCell ref="K12:Q12"/>
    <mergeCell ref="R12:X12"/>
    <mergeCell ref="Y12:AE12"/>
    <mergeCell ref="AF12:AL12"/>
    <mergeCell ref="AM12:AS12"/>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2020-05-08T10:20:30Z</dcterms:created>
  <dcterms:modified xsi:type="dcterms:W3CDTF">2021-04-07T06:19:27Z</dcterms:modified>
</cp:coreProperties>
</file>