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<sst xmlns="http://schemas.openxmlformats.org/spreadsheetml/2006/main" count="2934" uniqueCount="606">
  <si>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</si>
  <si>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</si>
  <si>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</si>
  <si>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</si>
  <si>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</si>
  <si>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</si>
  <si>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</si>
  <si>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</si>
  <si>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</si>
  <si>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</si>
  <si>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</si>
  <si>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</si>
  <si>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</si>
  <si>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</si>
  <si>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</si>
  <si>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</si>
  <si>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</si>
  <si>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</si>
  <si>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</si>
  <si>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</si>
  <si>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</si>
  <si>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</si>
  <si>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</si>
  <si>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</si>
  <si>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</si>
  <si>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</si>
  <si>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</si>
  <si>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</si>
  <si>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</si>
  <si>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</si>
  <si>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</si>
  <si>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</si>
  <si>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</si>
  <si>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</si>
  <si>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</si>
  <si>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</si>
  <si>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</si>
  <si>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</si>
  <si>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</si>
  <si>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</si>
  <si>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</si>
  <si>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</si>
  <si>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</si>
  <si>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</si>
  <si>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</si>
  <si>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</si>
  <si>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</si>
  <si>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</si>
  <si>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</si>
  <si>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</si>
  <si>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</si>
  <si>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</si>
  <si>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</si>
  <si>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</si>
  <si>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</si>
  <si>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</si>
  <si>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</si>
  <si>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</si>
  <si>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</si>
  <si>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</si>
  <si>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</si>
  <si>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</si>
  <si>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</si>
  <si>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</si>
  <si>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</si>
  <si>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</si>
  <si>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</si>
  <si>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</si>
  <si>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</si>
  <si>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</si>
  <si>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</si>
  <si>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</si>
  <si>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</si>
  <si>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</si>
  <si>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</si>
  <si>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</si>
  <si>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</si>
  <si>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</si>
  <si>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</si>
  <si>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</si>
  <si>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</si>
  <si>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</si>
  <si>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</si>
  <si>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</si>
  <si>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</si>
  <si>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</si>
  <si>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</si>
  <si>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</si>
  <si>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</si>
  <si>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</si>
  <si>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</si>
  <si>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</si>
  <si>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</si>
  <si>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</si>
  <si>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</si>
  <si>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</si>
  <si>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</si>
  <si>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</si>
  <si>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</si>
  <si>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</si>
  <si>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</si>
  <si>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</si>
  <si>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</si>
  <si>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</si>
  <si>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</si>
  <si>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</si>
  <si>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</si>
  <si>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</si>
  <si>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</si>
  <si>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</si>
  <si>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</si>
  <si>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</si>
  <si>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</si>
  <si>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</si>
  <si>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</si>
  <si>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</si>
  <si>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</si>
  <si>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</si>
  <si>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</si>
  <si>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</si>
  <si>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</si>
  <si>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</si>
  <si>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</si>
  <si>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</si>
  <si>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</si>
  <si>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</si>
  <si>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</si>
  <si>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</si>
  <si>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</si>
  <si>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</si>
  <si>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</si>
  <si>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</si>
  <si>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</si>
  <si>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</si>
  <si>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</si>
  <si>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</si>
  <si>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</si>
  <si>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</si>
  <si>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</si>
  <si>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</si>
  <si>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</si>
  <si>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</si>
  <si>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</si>
  <si>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</si>
  <si>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</si>
  <si>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</si>
  <si>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</si>
  <si>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</si>
  <si>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</si>
  <si>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</si>
  <si>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</si>
  <si>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</si>
  <si>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</si>
  <si>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</si>
  <si>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</si>
  <si>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</si>
  <si>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</si>
  <si>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</si>
  <si>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</si>
  <si>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</si>
  <si>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</si>
  <si>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</si>
  <si>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</si>
  <si>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</si>
  <si>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</si>
  <si>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</si>
  <si>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</si>
  <si>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</si>
  <si>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</si>
  <si>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</si>
  <si>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</si>
  <si>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</si>
  <si>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</si>
  <si>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</si>
  <si>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</si>
  <si>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</si>
  <si>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</si>
  <si>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</si>
  <si>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</si>
  <si>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</si>
  <si>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</si>
  <si>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</si>
  <si>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</si>
  <si>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</si>
  <si>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</si>
  <si>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</si>
  <si>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</si>
  <si>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</si>
  <si>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</si>
  <si>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</si>
  <si>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</si>
  <si>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</si>
  <si>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</si>
  <si>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</si>
  <si>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</si>
  <si>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</si>
  <si>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</si>
  <si>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</si>
  <si>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</si>
  <si>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</si>
  <si>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</si>
  <si>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</si>
  <si>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</si>
  <si>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</si>
  <si>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</si>
  <si>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</si>
  <si>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</si>
  <si>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</si>
  <si>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</si>
  <si>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</si>
  <si>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</si>
  <si>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</si>
  <si>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</si>
  <si>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</si>
  <si>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</si>
  <si>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</si>
  <si>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</si>
  <si>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</si>
  <si>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</si>
  <si>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</si>
  <si>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</si>
  <si>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</si>
  <si>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</si>
  <si>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</si>
  <si>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</si>
  <si>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</si>
  <si>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</si>
  <si>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</si>
  <si>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</si>
  <si>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</si>
  <si>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</si>
  <si>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</si>
  <si>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</si>
  <si>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</si>
  <si>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</si>
  <si>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</si>
  <si>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</si>
  <si>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</si>
  <si>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</si>
  <si>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</si>
  <si>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</si>
  <si>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</si>
  <si>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</si>
  <si>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</si>
  <si>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</si>
  <si>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</si>
  <si>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</si>
  <si>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</si>
  <si>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</si>
  <si>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</si>
  <si>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</si>
  <si>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</si>
  <si>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</si>
  <si>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</si>
  <si>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</si>
  <si>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</si>
  <si>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</si>
  <si>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</si>
  <si>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</si>
  <si>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</si>
  <si>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</si>
  <si>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</si>
  <si>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</si>
  <si>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</si>
  <si>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</si>
  <si>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</si>
  <si>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</si>
  <si>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</si>
  <si>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</si>
  <si>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</si>
  <si>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</si>
  <si>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</si>
  <si>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</si>
  <si>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</si>
  <si>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</si>
  <si>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</si>
  <si>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</si>
  <si>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</si>
  <si>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</si>
  <si>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</si>
  <si>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</si>
  <si>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</si>
  <si>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</si>
  <si>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</si>
  <si>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</si>
  <si>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</si>
  <si>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</si>
  <si>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</si>
  <si>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</si>
  <si>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</si>
  <si>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</si>
  <si>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</si>
  <si>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</si>
  <si>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</si>
  <si>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</si>
  <si>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</si>
  <si>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</si>
  <si>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</si>
  <si>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</si>
  <si>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</si>
  <si>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</si>
  <si>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</si>
  <si>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</si>
  <si>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</si>
  <si>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</si>
  <si>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</si>
  <si>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</si>
  <si>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</si>
  <si>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</si>
  <si>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</si>
  <si>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</si>
  <si>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</si>
  <si>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</si>
  <si>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</si>
  <si>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</si>
  <si>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</si>
  <si>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</si>
  <si>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</si>
  <si>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</si>
  <si>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</si>
  <si>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</si>
  <si>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</si>
  <si>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</si>
  <si>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</si>
  <si>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</si>
  <si>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</si>
  <si>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</si>
  <si>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</si>
  <si>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</si>
  <si>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</si>
  <si>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</si>
  <si>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</si>
  <si>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</si>
  <si>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</si>
  <si>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</si>
  <si>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</si>
  <si>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</si>
  <si>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</si>
  <si>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</si>
  <si>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</si>
  <si>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</si>
  <si>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</si>
  <si>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</si>
  <si>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</si>
  <si>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</si>
  <si>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</si>
  <si>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</si>
  <si>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</si>
  <si>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</si>
  <si>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</si>
  <si>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</si>
  <si>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</si>
  <si>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</si>
  <si>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</si>
  <si>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</si>
  <si>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</si>
  <si>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</si>
  <si>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</si>
  <si>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</si>
  <si>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</si>
  <si>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</si>
  <si>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</si>
  <si>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</si>
  <si>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</si>
  <si>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</si>
  <si>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</si>
  <si>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</si>
  <si>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</si>
  <si>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</si>
  <si>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</si>
  <si>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</si>
  <si>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</si>
  <si>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</si>
  <si>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</si>
  <si>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</si>
  <si>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</si>
  <si>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</si>
  <si>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</si>
  <si>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</si>
  <si>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</si>
  <si>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</si>
  <si>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</si>
  <si>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</si>
  <si>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</si>
  <si>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</si>
  <si>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</si>
  <si>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</si>
  <si>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</si>
  <si>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</si>
  <si>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</si>
  <si>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</si>
  <si>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</si>
  <si>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</si>
  <si>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</si>
  <si>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</si>
  <si>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</si>
  <si>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</si>
  <si>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</si>
  <si>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</si>
  <si>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</si>
  <si>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</si>
  <si>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</si>
  <si>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</si>
  <si>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</si>
  <si>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</si>
  <si>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</si>
  <si>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</si>
  <si>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</si>
  <si>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</si>
  <si>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</si>
  <si>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</si>
  <si>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</si>
  <si>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</si>
  <si>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</si>
  <si>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</si>
  <si>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</si>
  <si>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</si>
  <si>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</si>
  <si>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</si>
  <si>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</si>
  <si>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</si>
  <si>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</si>
  <si>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</si>
  <si>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</si>
  <si>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</si>
  <si>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</si>
  <si>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</si>
  <si>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</si>
  <si>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</si>
  <si>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</si>
  <si>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</si>
  <si>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</si>
  <si>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</si>
  <si>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</si>
  <si>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</si>
  <si>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</si>
  <si>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</si>
  <si>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</si>
  <si>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</si>
  <si>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</si>
  <si>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</si>
  <si>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</si>
  <si>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</si>
  <si>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</si>
  <si>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</si>
  <si>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</si>
  <si>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</si>
  <si>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</si>
  <si>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</si>
  <si>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</si>
  <si>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</si>
  <si>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</si>
  <si>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</si>
  <si>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</si>
  <si>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</si>
  <si>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</si>
  <si>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</si>
  <si>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</si>
  <si>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</si>
  <si>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</si>
  <si>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</si>
  <si>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</si>
  <si>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</si>
  <si>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</si>
  <si>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</si>
  <si>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</si>
  <si>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</si>
  <si>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</si>
  <si>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</si>
  <si>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</si>
  <si>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</si>
  <si>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</si>
  <si>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</si>
  <si>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</si>
  <si>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</si>
  <si>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</si>
  <si>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</si>
  <si>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</si>
  <si>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</si>
  <si>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</si>
  <si>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</si>
  <si>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</si>
  <si>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</si>
  <si>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</si>
  <si>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</si>
  <si>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</si>
  <si>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</si>
  <si>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</si>
  <si>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</si>
  <si>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</si>
  <si>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</si>
  <si>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</si>
  <si>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</si>
  <si>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</si>
  <si>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</si>
  <si>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</si>
  <si>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</si>
  <si>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</si>
  <si>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</si>
  <si>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</si>
  <si>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</si>
  <si>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</si>
  <si>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</si>
  <si>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</si>
  <si>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</si>
  <si>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</si>
  <si>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</si>
  <si>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</si>
  <si>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</si>
  <si>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</si>
  <si>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</si>
  <si>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</si>
  <si>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</si>
  <si>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</si>
  <si>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</si>
  <si>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</si>
  <si>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</si>
  <si>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</si>
  <si>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</si>
  <si>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</si>
  <si>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</si>
  <si>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</si>
  <si>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</si>
  <si>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</si>
  <si>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</si>
  <si>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</si>
  <si>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</si>
  <si>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</si>
  <si>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</si>
  <si>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</si>
  <si>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</si>
  <si>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</si>
  <si>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</si>
  <si>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</si>
  <si>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</si>
  <si>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</si>
  <si>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</si>
  <si>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</si>
  <si>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</si>
  <si>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</si>
  <si>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</si>
  <si>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</si>
  <si>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</si>
  <si>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</si>
  <si>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</si>
  <si>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</si>
  <si>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</si>
  <si>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</si>
  <si>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</si>
  <si>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</si>
  <si>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</si>
  <si>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</si>
  <si>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</si>
  <si>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</si>
  <si>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</si>
  <si>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</si>
  <si>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</si>
  <si>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</si>
  <si>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</si>
  <si>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</si>
  <si>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</si>
  <si>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</si>
  <si>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</si>
  <si>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</si>
  <si>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</si>
  <si>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</si>
  <si>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</si>
  <si>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</si>
  <si>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</si>
  <si>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</si>
  <si>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</si>
  <si>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</si>
  <si>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</si>
  <si>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</si>
  <si>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</si>
  <si>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</si>
  <si>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</si>
  <si>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</si>
  <si>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</si>
  <si>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</si>
  <si>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</si>
  <si>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</si>
  <si>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</si>
  <si>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</si>
  <si>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</si>
  <si>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</si>
  <si>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</si>
  <si>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</si>
  <si>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</si>
  <si>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146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</si>
  <si>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</si>
  <si>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</si>
  <si>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</si>
  <si>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</si>
  <si>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сентябрь-октябрь 2016</t>
  </si>
  <si>
    <t>Юркин В.Н., директор СГМУП "Городские тепловые сети"</t>
  </si>
  <si>
    <t>январь 2017-декабрь 2019</t>
  </si>
  <si>
    <t>147</t>
  </si>
  <si>
    <t>Юркин В.Н..,  директор СГМУП "Городские тепловые сети"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</si>
  <si>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</si>
  <si>
    <t>октябрь-ноябрь  2016</t>
  </si>
  <si>
    <t>«15» сентября 2016 г.</t>
  </si>
  <si>
    <t>на 2016 год (22 редакция)  СМСП</t>
  </si>
  <si>
    <t>(22 редакция)</t>
  </si>
  <si>
    <t xml:space="preserve">на 2016 год (22 редакция) </t>
  </si>
  <si>
    <t xml:space="preserve">Капитальный ремонт полов спортзала с заменой конструкций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</si>
</sst>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4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wrapText="1"/>
    </xf>
    <xf numFmtId="0" fontId="58" fillId="33" borderId="10" xfId="0" applyNumberFormat="1" applyFont="1" applyFill="1" applyBorder="1" applyAlignment="1">
      <alignment vertical="center" wrapText="1" shrinkToFit="1"/>
    </xf>
    <xf numFmtId="0" fontId="58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vertical="center" wrapText="1" shrinkToFi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64" fontId="53" fillId="33" borderId="15" xfId="61" applyNumberFormat="1" applyFont="1" applyFill="1" applyBorder="1" applyAlignment="1">
      <alignment horizontal="center" vertical="center" wrapText="1"/>
    </xf>
    <xf numFmtId="17" fontId="53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3" fillId="33" borderId="0" xfId="0" applyNumberFormat="1" applyFont="1" applyFill="1" applyBorder="1" applyAlignment="1">
      <alignment horizontal="right" vertical="center" wrapText="1"/>
    </xf>
    <xf numFmtId="17" fontId="53" fillId="33" borderId="16" xfId="0" applyNumberFormat="1" applyFont="1" applyFill="1" applyBorder="1" applyAlignment="1">
      <alignment horizontal="center" vertical="center"/>
    </xf>
    <xf numFmtId="17" fontId="53" fillId="33" borderId="0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4" fontId="53" fillId="33" borderId="14" xfId="0" applyNumberFormat="1" applyFont="1" applyFill="1" applyBorder="1" applyAlignment="1">
      <alignment horizontal="right" vertical="center" wrapText="1"/>
    </xf>
    <xf numFmtId="17" fontId="53" fillId="33" borderId="15" xfId="0" applyNumberFormat="1" applyFont="1" applyFill="1" applyBorder="1" applyAlignment="1">
      <alignment horizontal="center" vertical="center"/>
    </xf>
    <xf numFmtId="43" fontId="53" fillId="33" borderId="15" xfId="60" applyFont="1" applyFill="1" applyBorder="1" applyAlignment="1">
      <alignment vertical="center" wrapText="1"/>
    </xf>
    <xf numFmtId="17" fontId="53" fillId="33" borderId="17" xfId="0" applyNumberFormat="1" applyFont="1" applyFill="1" applyBorder="1" applyAlignment="1">
      <alignment horizontal="center" vertical="center"/>
    </xf>
    <xf numFmtId="4" fontId="59" fillId="33" borderId="18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wrapText="1"/>
    </xf>
    <xf numFmtId="49" fontId="60" fillId="33" borderId="19" xfId="0" applyNumberFormat="1" applyFont="1" applyFill="1" applyBorder="1" applyAlignment="1">
      <alignment horizontal="center"/>
    </xf>
    <xf numFmtId="49" fontId="60" fillId="33" borderId="19" xfId="0" applyNumberFormat="1" applyFont="1" applyFill="1" applyBorder="1" applyAlignment="1">
      <alignment wrapText="1" shrinkToFit="1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/>
    </xf>
    <xf numFmtId="49" fontId="59" fillId="33" borderId="24" xfId="0" applyNumberFormat="1" applyFont="1" applyFill="1" applyBorder="1" applyAlignment="1">
      <alignment horizontal="center"/>
    </xf>
    <xf numFmtId="49" fontId="59" fillId="33" borderId="25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textRotation="90" wrapText="1"/>
    </xf>
    <xf numFmtId="49" fontId="53" fillId="33" borderId="26" xfId="0" applyNumberFormat="1" applyFont="1" applyFill="1" applyBorder="1" applyAlignment="1">
      <alignment horizontal="center" vertical="center" textRotation="90" wrapText="1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/>
    </xf>
    <xf numFmtId="49" fontId="53" fillId="33" borderId="28" xfId="0" applyNumberFormat="1" applyFont="1" applyFill="1" applyBorder="1" applyAlignment="1">
      <alignment horizontal="center" vertical="center"/>
    </xf>
    <xf numFmtId="49" fontId="53" fillId="33" borderId="29" xfId="0" applyNumberFormat="1" applyFont="1" applyFill="1" applyBorder="1" applyAlignment="1">
      <alignment horizontal="center" vertical="center"/>
    </xf>
    <xf numFmtId="49" fontId="55" fillId="33" borderId="28" xfId="0" applyNumberFormat="1" applyFont="1" applyFill="1" applyBorder="1" applyAlignment="1">
      <alignment horizontal="left" vertical="center"/>
    </xf>
    <xf numFmtId="49" fontId="55" fillId="33" borderId="29" xfId="0" applyNumberFormat="1" applyFont="1" applyFill="1" applyBorder="1" applyAlignment="1">
      <alignment horizontal="left" vertical="center"/>
    </xf>
    <xf numFmtId="0" fontId="0" fillId="33" borderId="28" xfId="0" applyFill="1" applyBorder="1" applyAlignment="1">
      <alignment horizontal="center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vertical="center" wrapText="1" shrinkToFit="1"/>
    </xf>
    <xf numFmtId="49" fontId="53" fillId="33" borderId="18" xfId="0" applyNumberFormat="1" applyFont="1" applyFill="1" applyBorder="1" applyAlignment="1">
      <alignment vertical="center" wrapText="1" shrinkToFit="1"/>
    </xf>
    <xf numFmtId="49" fontId="2" fillId="33" borderId="28" xfId="0" applyNumberFormat="1" applyFont="1" applyFill="1" applyBorder="1" applyAlignment="1">
      <alignment horizontal="left" vertical="center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33" xfId="0" applyNumberFormat="1" applyFont="1" applyFill="1" applyBorder="1" applyAlignment="1">
      <alignment horizontal="center" vertical="center"/>
    </xf>
    <xf numFmtId="49" fontId="53" fillId="33" borderId="3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5" fillId="33" borderId="24" xfId="0" applyNumberFormat="1" applyFont="1" applyFill="1" applyBorder="1" applyAlignment="1">
      <alignment horizontal="center" vertical="center"/>
    </xf>
    <xf numFmtId="49" fontId="59" fillId="33" borderId="36" xfId="0" applyNumberFormat="1" applyFont="1" applyFill="1" applyBorder="1" applyAlignment="1">
      <alignment horizontal="left" vertical="center"/>
    </xf>
    <xf numFmtId="49" fontId="59" fillId="33" borderId="37" xfId="0" applyNumberFormat="1" applyFont="1" applyFill="1" applyBorder="1" applyAlignment="1">
      <alignment horizontal="left" vertical="center"/>
    </xf>
    <xf numFmtId="49" fontId="59" fillId="33" borderId="38" xfId="0" applyNumberFormat="1" applyFont="1" applyFill="1" applyBorder="1" applyAlignment="1">
      <alignment horizontal="left" vertical="center"/>
    </xf>
    <xf numFmtId="49" fontId="59" fillId="33" borderId="39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40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49" fontId="60" fillId="33" borderId="24" xfId="0" applyNumberFormat="1" applyFont="1" applyFill="1" applyBorder="1" applyAlignment="1">
      <alignment horizontal="center" vertical="center"/>
    </xf>
    <xf numFmtId="49" fontId="59" fillId="33" borderId="4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42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7" fontId="53" fillId="0" borderId="10" xfId="0" applyNumberFormat="1" applyFont="1" applyFill="1" applyBorder="1" applyAlignment="1">
      <alignment horizontal="center" vertical="center" wrapText="1"/>
    </xf>
    <xf numFmtId="43" fontId="53" fillId="33" borderId="20" xfId="60" applyFont="1" applyFill="1" applyBorder="1" applyAlignment="1">
      <alignment horizontal="center" vertical="center" wrapText="1"/>
    </xf>
    <xf numFmtId="17" fontId="53" fillId="33" borderId="22" xfId="0" applyNumberFormat="1" applyFont="1" applyFill="1" applyBorder="1" applyAlignment="1">
      <alignment horizontal="center" vertical="center" wrapText="1"/>
    </xf>
    <xf numFmtId="17" fontId="53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zoomScalePageLayoutView="0" workbookViewId="0" topLeftCell="A163">
      <selection activeCell="L169" sqref="L169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65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1"/>
      <c r="B1" s="11"/>
      <c r="C1" s="11"/>
      <c r="D1" s="12"/>
      <c r="E1" s="11"/>
      <c r="F1" s="11"/>
      <c r="G1" s="11"/>
      <c r="H1" s="11"/>
      <c r="I1" s="139" t="s">
        <v>229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s="13" customFormat="1" ht="23.25" customHeigh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63"/>
      <c r="N2" s="15" t="s">
        <v>603</v>
      </c>
      <c r="O2" s="140"/>
      <c r="P2" s="140"/>
      <c r="Q2" s="140"/>
      <c r="R2" s="140"/>
      <c r="S2" s="140"/>
      <c r="T2" s="140"/>
      <c r="U2" s="140"/>
      <c r="V2" s="140"/>
    </row>
    <row r="3" spans="1:22" s="13" customFormat="1" ht="1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s="13" customFormat="1" ht="15">
      <c r="A4" s="142" t="s">
        <v>604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1:22" s="13" customFormat="1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13" customFormat="1" ht="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3" customFormat="1" ht="15">
      <c r="A7" s="123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1:22" s="13" customFormat="1" ht="15">
      <c r="A8" s="134" t="s">
        <v>599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</row>
    <row r="9" spans="1:22" s="13" customFormat="1" ht="15">
      <c r="A9" s="123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</row>
    <row r="10" spans="1:22" s="13" customFormat="1" ht="15">
      <c r="A10" s="123" t="s">
        <v>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</row>
    <row r="11" spans="1:22" s="13" customFormat="1" ht="15">
      <c r="A11" s="123" t="s">
        <v>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</row>
    <row r="12" spans="1:22" s="13" customFormat="1" ht="15">
      <c r="A12" s="123" t="s">
        <v>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</row>
    <row r="13" spans="1:22" s="13" customFormat="1" ht="15">
      <c r="A13" s="134" t="s">
        <v>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</row>
    <row r="14" spans="1:22" s="13" customFormat="1" ht="15">
      <c r="A14" s="11"/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5"/>
      <c r="P14" s="125"/>
      <c r="Q14" s="125"/>
      <c r="R14" s="125"/>
      <c r="S14" s="125"/>
      <c r="T14" s="125"/>
      <c r="U14" s="125"/>
      <c r="V14" s="125"/>
    </row>
    <row r="15" spans="1:22" ht="15" customHeight="1">
      <c r="A15" s="115" t="s">
        <v>8</v>
      </c>
      <c r="B15" s="115" t="s">
        <v>236</v>
      </c>
      <c r="C15" s="115" t="s">
        <v>235</v>
      </c>
      <c r="D15" s="135" t="s">
        <v>9</v>
      </c>
      <c r="E15" s="136"/>
      <c r="F15" s="136"/>
      <c r="G15" s="136"/>
      <c r="H15" s="136"/>
      <c r="I15" s="136"/>
      <c r="J15" s="136"/>
      <c r="K15" s="136"/>
      <c r="L15" s="136"/>
      <c r="M15" s="137"/>
      <c r="N15" s="118" t="s">
        <v>10</v>
      </c>
      <c r="O15" s="126" t="s">
        <v>11</v>
      </c>
      <c r="P15" s="127"/>
      <c r="Q15" s="127"/>
      <c r="R15" s="127"/>
      <c r="S15" s="127"/>
      <c r="T15" s="127"/>
      <c r="U15" s="127"/>
      <c r="V15" s="128"/>
    </row>
    <row r="16" spans="1:22" ht="71.25" customHeight="1">
      <c r="A16" s="116"/>
      <c r="B16" s="116"/>
      <c r="C16" s="116"/>
      <c r="D16" s="132" t="s">
        <v>12</v>
      </c>
      <c r="E16" s="118" t="s">
        <v>13</v>
      </c>
      <c r="F16" s="135" t="s">
        <v>14</v>
      </c>
      <c r="G16" s="137"/>
      <c r="H16" s="118" t="s">
        <v>15</v>
      </c>
      <c r="I16" s="135" t="s">
        <v>16</v>
      </c>
      <c r="J16" s="137"/>
      <c r="K16" s="118" t="s">
        <v>17</v>
      </c>
      <c r="L16" s="135" t="s">
        <v>18</v>
      </c>
      <c r="M16" s="137"/>
      <c r="N16" s="138"/>
      <c r="O16" s="129"/>
      <c r="P16" s="130"/>
      <c r="Q16" s="130"/>
      <c r="R16" s="130"/>
      <c r="S16" s="130"/>
      <c r="T16" s="130"/>
      <c r="U16" s="130"/>
      <c r="V16" s="131"/>
    </row>
    <row r="17" spans="1:22" ht="77.25" customHeight="1">
      <c r="A17" s="117"/>
      <c r="B17" s="117"/>
      <c r="C17" s="117"/>
      <c r="D17" s="133"/>
      <c r="E17" s="119"/>
      <c r="F17" s="18" t="s">
        <v>19</v>
      </c>
      <c r="G17" s="18" t="s">
        <v>20</v>
      </c>
      <c r="H17" s="119"/>
      <c r="I17" s="18" t="s">
        <v>21</v>
      </c>
      <c r="J17" s="18" t="s">
        <v>20</v>
      </c>
      <c r="K17" s="119"/>
      <c r="L17" s="19" t="s">
        <v>22</v>
      </c>
      <c r="M17" s="19" t="s">
        <v>23</v>
      </c>
      <c r="N17" s="119"/>
      <c r="O17" s="135" t="s">
        <v>24</v>
      </c>
      <c r="P17" s="136"/>
      <c r="Q17" s="136"/>
      <c r="R17" s="136"/>
      <c r="S17" s="136"/>
      <c r="T17" s="136"/>
      <c r="U17" s="136"/>
      <c r="V17" s="137"/>
    </row>
    <row r="18" spans="1:22" ht="15">
      <c r="A18" s="20" t="s">
        <v>25</v>
      </c>
      <c r="B18" s="20" t="s">
        <v>26</v>
      </c>
      <c r="C18" s="20" t="s">
        <v>27</v>
      </c>
      <c r="D18" s="21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0">
        <v>12</v>
      </c>
      <c r="M18" s="20">
        <v>13</v>
      </c>
      <c r="N18" s="20">
        <v>14</v>
      </c>
      <c r="O18" s="120">
        <v>15</v>
      </c>
      <c r="P18" s="121"/>
      <c r="Q18" s="121"/>
      <c r="R18" s="121"/>
      <c r="S18" s="121"/>
      <c r="T18" s="121"/>
      <c r="U18" s="121"/>
      <c r="V18" s="122"/>
    </row>
    <row r="19" spans="1:22" ht="15">
      <c r="A19" s="111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3"/>
    </row>
    <row r="20" spans="1:22" s="7" customFormat="1" ht="45">
      <c r="A20" s="61" t="s">
        <v>25</v>
      </c>
      <c r="B20" s="4" t="s">
        <v>348</v>
      </c>
      <c r="C20" s="61" t="s">
        <v>537</v>
      </c>
      <c r="D20" s="3" t="s">
        <v>206</v>
      </c>
      <c r="E20" s="4" t="s">
        <v>29</v>
      </c>
      <c r="F20" s="61" t="s">
        <v>147</v>
      </c>
      <c r="G20" s="1" t="s">
        <v>100</v>
      </c>
      <c r="H20" s="1" t="s">
        <v>36</v>
      </c>
      <c r="I20" s="61" t="s">
        <v>32</v>
      </c>
      <c r="J20" s="1" t="s">
        <v>33</v>
      </c>
      <c r="K20" s="5">
        <v>850000</v>
      </c>
      <c r="L20" s="61" t="s">
        <v>210</v>
      </c>
      <c r="M20" s="1" t="s">
        <v>349</v>
      </c>
      <c r="N20" s="61" t="s">
        <v>34</v>
      </c>
      <c r="O20" s="114" t="s">
        <v>35</v>
      </c>
      <c r="P20" s="114"/>
      <c r="Q20" s="114"/>
      <c r="R20" s="114"/>
      <c r="S20" s="114"/>
      <c r="T20" s="114"/>
      <c r="U20" s="114"/>
      <c r="V20" s="114"/>
    </row>
    <row r="21" spans="1:22" s="7" customFormat="1" ht="54" customHeight="1">
      <c r="A21" s="61" t="s">
        <v>26</v>
      </c>
      <c r="B21" s="1" t="s">
        <v>387</v>
      </c>
      <c r="C21" s="1" t="s">
        <v>387</v>
      </c>
      <c r="D21" s="3" t="s">
        <v>144</v>
      </c>
      <c r="E21" s="4" t="s">
        <v>29</v>
      </c>
      <c r="F21" s="61" t="s">
        <v>147</v>
      </c>
      <c r="G21" s="61" t="s">
        <v>100</v>
      </c>
      <c r="H21" s="1" t="s">
        <v>36</v>
      </c>
      <c r="I21" s="61" t="s">
        <v>32</v>
      </c>
      <c r="J21" s="1" t="s">
        <v>33</v>
      </c>
      <c r="K21" s="5">
        <v>931540</v>
      </c>
      <c r="L21" s="22" t="s">
        <v>210</v>
      </c>
      <c r="M21" s="1" t="s">
        <v>137</v>
      </c>
      <c r="N21" s="1" t="s">
        <v>34</v>
      </c>
      <c r="O21" s="108" t="s">
        <v>35</v>
      </c>
      <c r="P21" s="109"/>
      <c r="Q21" s="109"/>
      <c r="R21" s="109"/>
      <c r="S21" s="109"/>
      <c r="T21" s="109"/>
      <c r="U21" s="109"/>
      <c r="V21" s="110"/>
    </row>
    <row r="22" spans="1:22" s="7" customFormat="1" ht="45">
      <c r="A22" s="104" t="s">
        <v>27</v>
      </c>
      <c r="B22" s="1" t="s">
        <v>388</v>
      </c>
      <c r="C22" s="1" t="s">
        <v>538</v>
      </c>
      <c r="D22" s="3" t="s">
        <v>102</v>
      </c>
      <c r="E22" s="4" t="s">
        <v>29</v>
      </c>
      <c r="F22" s="61" t="s">
        <v>30</v>
      </c>
      <c r="G22" s="1" t="s">
        <v>31</v>
      </c>
      <c r="H22" s="1" t="s">
        <v>36</v>
      </c>
      <c r="I22" s="61" t="s">
        <v>32</v>
      </c>
      <c r="J22" s="1" t="s">
        <v>33</v>
      </c>
      <c r="K22" s="5">
        <v>594010</v>
      </c>
      <c r="L22" s="22" t="s">
        <v>210</v>
      </c>
      <c r="M22" s="23" t="s">
        <v>246</v>
      </c>
      <c r="N22" s="1" t="s">
        <v>34</v>
      </c>
      <c r="O22" s="108" t="s">
        <v>35</v>
      </c>
      <c r="P22" s="109"/>
      <c r="Q22" s="109"/>
      <c r="R22" s="109"/>
      <c r="S22" s="109"/>
      <c r="T22" s="109"/>
      <c r="U22" s="109"/>
      <c r="V22" s="110"/>
    </row>
    <row r="23" spans="1:22" s="7" customFormat="1" ht="45">
      <c r="A23" s="104" t="s">
        <v>38</v>
      </c>
      <c r="B23" s="4" t="s">
        <v>541</v>
      </c>
      <c r="C23" s="61" t="s">
        <v>552</v>
      </c>
      <c r="D23" s="3" t="s">
        <v>134</v>
      </c>
      <c r="E23" s="4" t="s">
        <v>29</v>
      </c>
      <c r="F23" s="1" t="s">
        <v>30</v>
      </c>
      <c r="G23" s="1" t="s">
        <v>31</v>
      </c>
      <c r="H23" s="1" t="s">
        <v>36</v>
      </c>
      <c r="I23" s="61" t="s">
        <v>32</v>
      </c>
      <c r="J23" s="1" t="s">
        <v>33</v>
      </c>
      <c r="K23" s="5">
        <v>248486</v>
      </c>
      <c r="L23" s="61" t="s">
        <v>210</v>
      </c>
      <c r="M23" s="1" t="s">
        <v>264</v>
      </c>
      <c r="N23" s="1" t="s">
        <v>34</v>
      </c>
      <c r="O23" s="114" t="s">
        <v>180</v>
      </c>
      <c r="P23" s="114"/>
      <c r="Q23" s="114"/>
      <c r="R23" s="114"/>
      <c r="S23" s="114"/>
      <c r="T23" s="114"/>
      <c r="U23" s="114"/>
      <c r="V23" s="114"/>
    </row>
    <row r="24" spans="1:22" s="7" customFormat="1" ht="45">
      <c r="A24" s="104" t="s">
        <v>85</v>
      </c>
      <c r="B24" s="4" t="s">
        <v>389</v>
      </c>
      <c r="C24" s="1" t="s">
        <v>389</v>
      </c>
      <c r="D24" s="3" t="s">
        <v>130</v>
      </c>
      <c r="E24" s="4" t="s">
        <v>29</v>
      </c>
      <c r="F24" s="61" t="s">
        <v>30</v>
      </c>
      <c r="G24" s="1" t="s">
        <v>31</v>
      </c>
      <c r="H24" s="1" t="s">
        <v>131</v>
      </c>
      <c r="I24" s="61" t="s">
        <v>32</v>
      </c>
      <c r="J24" s="1" t="s">
        <v>33</v>
      </c>
      <c r="K24" s="5">
        <v>1000000</v>
      </c>
      <c r="L24" s="61" t="s">
        <v>249</v>
      </c>
      <c r="M24" s="1" t="s">
        <v>484</v>
      </c>
      <c r="N24" s="1" t="s">
        <v>37</v>
      </c>
      <c r="O24" s="114" t="s">
        <v>35</v>
      </c>
      <c r="P24" s="114"/>
      <c r="Q24" s="114"/>
      <c r="R24" s="114"/>
      <c r="S24" s="114"/>
      <c r="T24" s="114"/>
      <c r="U24" s="114"/>
      <c r="V24" s="114"/>
    </row>
    <row r="25" spans="1:22" s="7" customFormat="1" ht="45">
      <c r="A25" s="104" t="s">
        <v>39</v>
      </c>
      <c r="B25" s="4" t="s">
        <v>390</v>
      </c>
      <c r="C25" s="1" t="s">
        <v>390</v>
      </c>
      <c r="D25" s="3" t="s">
        <v>341</v>
      </c>
      <c r="E25" s="4" t="s">
        <v>29</v>
      </c>
      <c r="F25" s="61" t="s">
        <v>30</v>
      </c>
      <c r="G25" s="1" t="s">
        <v>31</v>
      </c>
      <c r="H25" s="1" t="s">
        <v>36</v>
      </c>
      <c r="I25" s="61" t="s">
        <v>32</v>
      </c>
      <c r="J25" s="1" t="s">
        <v>33</v>
      </c>
      <c r="K25" s="5">
        <v>1000000</v>
      </c>
      <c r="L25" s="61" t="s">
        <v>210</v>
      </c>
      <c r="M25" s="1" t="s">
        <v>342</v>
      </c>
      <c r="N25" s="1" t="s">
        <v>37</v>
      </c>
      <c r="O25" s="114" t="s">
        <v>35</v>
      </c>
      <c r="P25" s="114"/>
      <c r="Q25" s="114"/>
      <c r="R25" s="114"/>
      <c r="S25" s="114"/>
      <c r="T25" s="114"/>
      <c r="U25" s="114"/>
      <c r="V25" s="114"/>
    </row>
    <row r="26" spans="1:22" s="7" customFormat="1" ht="36.75" customHeight="1">
      <c r="A26" s="104" t="s">
        <v>40</v>
      </c>
      <c r="B26" s="4" t="s">
        <v>391</v>
      </c>
      <c r="C26" s="1" t="s">
        <v>392</v>
      </c>
      <c r="D26" s="3" t="s">
        <v>360</v>
      </c>
      <c r="E26" s="4" t="s">
        <v>29</v>
      </c>
      <c r="F26" s="61" t="s">
        <v>30</v>
      </c>
      <c r="G26" s="1" t="s">
        <v>31</v>
      </c>
      <c r="H26" s="1" t="s">
        <v>36</v>
      </c>
      <c r="I26" s="61" t="s">
        <v>32</v>
      </c>
      <c r="J26" s="1" t="s">
        <v>33</v>
      </c>
      <c r="K26" s="5">
        <v>900000</v>
      </c>
      <c r="L26" s="61" t="s">
        <v>210</v>
      </c>
      <c r="M26" s="1" t="s">
        <v>342</v>
      </c>
      <c r="N26" s="1" t="s">
        <v>37</v>
      </c>
      <c r="O26" s="114" t="s">
        <v>35</v>
      </c>
      <c r="P26" s="114"/>
      <c r="Q26" s="114"/>
      <c r="R26" s="114"/>
      <c r="S26" s="114"/>
      <c r="T26" s="114"/>
      <c r="U26" s="114"/>
      <c r="V26" s="114"/>
    </row>
    <row r="27" spans="1:22" s="7" customFormat="1" ht="45">
      <c r="A27" s="104" t="s">
        <v>41</v>
      </c>
      <c r="B27" s="24" t="s">
        <v>458</v>
      </c>
      <c r="C27" s="61" t="s">
        <v>459</v>
      </c>
      <c r="D27" s="25" t="s">
        <v>460</v>
      </c>
      <c r="E27" s="4" t="s">
        <v>101</v>
      </c>
      <c r="F27" s="61" t="s">
        <v>30</v>
      </c>
      <c r="G27" s="1" t="s">
        <v>31</v>
      </c>
      <c r="H27" s="1" t="s">
        <v>36</v>
      </c>
      <c r="I27" s="61" t="s">
        <v>32</v>
      </c>
      <c r="J27" s="1" t="s">
        <v>33</v>
      </c>
      <c r="K27" s="26">
        <v>2680000</v>
      </c>
      <c r="L27" s="23" t="s">
        <v>246</v>
      </c>
      <c r="M27" s="1" t="s">
        <v>264</v>
      </c>
      <c r="N27" s="1" t="s">
        <v>42</v>
      </c>
      <c r="O27" s="114" t="s">
        <v>35</v>
      </c>
      <c r="P27" s="114"/>
      <c r="Q27" s="114"/>
      <c r="R27" s="114"/>
      <c r="S27" s="114"/>
      <c r="T27" s="114"/>
      <c r="U27" s="114"/>
      <c r="V27" s="114"/>
    </row>
    <row r="28" spans="1:22" s="7" customFormat="1" ht="45">
      <c r="A28" s="104" t="s">
        <v>148</v>
      </c>
      <c r="B28" s="1" t="s">
        <v>387</v>
      </c>
      <c r="C28" s="1" t="s">
        <v>387</v>
      </c>
      <c r="D28" s="3" t="s">
        <v>143</v>
      </c>
      <c r="E28" s="4" t="s">
        <v>29</v>
      </c>
      <c r="F28" s="61" t="s">
        <v>145</v>
      </c>
      <c r="G28" s="61" t="s">
        <v>146</v>
      </c>
      <c r="H28" s="1" t="s">
        <v>36</v>
      </c>
      <c r="I28" s="61" t="s">
        <v>32</v>
      </c>
      <c r="J28" s="1" t="s">
        <v>33</v>
      </c>
      <c r="K28" s="5">
        <v>936068</v>
      </c>
      <c r="L28" s="22" t="s">
        <v>246</v>
      </c>
      <c r="M28" s="1" t="s">
        <v>137</v>
      </c>
      <c r="N28" s="24" t="s">
        <v>214</v>
      </c>
      <c r="O28" s="108" t="s">
        <v>35</v>
      </c>
      <c r="P28" s="109"/>
      <c r="Q28" s="109"/>
      <c r="R28" s="109"/>
      <c r="S28" s="109"/>
      <c r="T28" s="109"/>
      <c r="U28" s="109"/>
      <c r="V28" s="110"/>
    </row>
    <row r="29" spans="1:22" s="7" customFormat="1" ht="39" customHeight="1">
      <c r="A29" s="104" t="s">
        <v>86</v>
      </c>
      <c r="B29" s="4" t="s">
        <v>309</v>
      </c>
      <c r="C29" s="1" t="s">
        <v>465</v>
      </c>
      <c r="D29" s="3" t="s">
        <v>454</v>
      </c>
      <c r="E29" s="4" t="s">
        <v>29</v>
      </c>
      <c r="F29" s="61" t="s">
        <v>30</v>
      </c>
      <c r="G29" s="1" t="s">
        <v>31</v>
      </c>
      <c r="H29" s="1" t="s">
        <v>36</v>
      </c>
      <c r="I29" s="61" t="s">
        <v>32</v>
      </c>
      <c r="J29" s="1" t="s">
        <v>33</v>
      </c>
      <c r="K29" s="5">
        <v>430000</v>
      </c>
      <c r="L29" s="61" t="s">
        <v>249</v>
      </c>
      <c r="M29" s="1" t="s">
        <v>354</v>
      </c>
      <c r="N29" s="1" t="s">
        <v>42</v>
      </c>
      <c r="O29" s="108" t="s">
        <v>35</v>
      </c>
      <c r="P29" s="109"/>
      <c r="Q29" s="109"/>
      <c r="R29" s="109"/>
      <c r="S29" s="109"/>
      <c r="T29" s="109"/>
      <c r="U29" s="109"/>
      <c r="V29" s="110"/>
    </row>
    <row r="30" spans="1:22" s="7" customFormat="1" ht="39" customHeight="1">
      <c r="A30" s="104" t="s">
        <v>87</v>
      </c>
      <c r="B30" s="4" t="s">
        <v>393</v>
      </c>
      <c r="C30" s="1" t="s">
        <v>394</v>
      </c>
      <c r="D30" s="3" t="s">
        <v>362</v>
      </c>
      <c r="E30" s="4" t="s">
        <v>29</v>
      </c>
      <c r="F30" s="61" t="s">
        <v>30</v>
      </c>
      <c r="G30" s="1" t="s">
        <v>31</v>
      </c>
      <c r="H30" s="1" t="s">
        <v>36</v>
      </c>
      <c r="I30" s="61" t="s">
        <v>32</v>
      </c>
      <c r="J30" s="1" t="s">
        <v>33</v>
      </c>
      <c r="K30" s="5">
        <v>133812</v>
      </c>
      <c r="L30" s="61" t="s">
        <v>249</v>
      </c>
      <c r="M30" s="1" t="s">
        <v>354</v>
      </c>
      <c r="N30" s="1" t="s">
        <v>42</v>
      </c>
      <c r="O30" s="114" t="s">
        <v>35</v>
      </c>
      <c r="P30" s="114"/>
      <c r="Q30" s="114"/>
      <c r="R30" s="114"/>
      <c r="S30" s="114"/>
      <c r="T30" s="114"/>
      <c r="U30" s="114"/>
      <c r="V30" s="114"/>
    </row>
    <row r="31" spans="1:22" s="7" customFormat="1" ht="45" customHeight="1">
      <c r="A31" s="104" t="s">
        <v>88</v>
      </c>
      <c r="B31" s="24" t="s">
        <v>393</v>
      </c>
      <c r="C31" s="61" t="s">
        <v>393</v>
      </c>
      <c r="D31" s="27" t="s">
        <v>476</v>
      </c>
      <c r="E31" s="4" t="s">
        <v>29</v>
      </c>
      <c r="F31" s="61" t="s">
        <v>30</v>
      </c>
      <c r="G31" s="1" t="s">
        <v>31</v>
      </c>
      <c r="H31" s="1" t="s">
        <v>36</v>
      </c>
      <c r="I31" s="61" t="s">
        <v>32</v>
      </c>
      <c r="J31" s="1" t="s">
        <v>33</v>
      </c>
      <c r="K31" s="5">
        <v>4040000</v>
      </c>
      <c r="L31" s="22" t="s">
        <v>249</v>
      </c>
      <c r="M31" s="22" t="s">
        <v>323</v>
      </c>
      <c r="N31" s="1" t="s">
        <v>37</v>
      </c>
      <c r="O31" s="108" t="s">
        <v>35</v>
      </c>
      <c r="P31" s="109"/>
      <c r="Q31" s="109"/>
      <c r="R31" s="109"/>
      <c r="S31" s="109"/>
      <c r="T31" s="109"/>
      <c r="U31" s="109"/>
      <c r="V31" s="110"/>
    </row>
    <row r="32" spans="1:22" s="7" customFormat="1" ht="45" customHeight="1">
      <c r="A32" s="104" t="s">
        <v>84</v>
      </c>
      <c r="B32" s="24" t="s">
        <v>393</v>
      </c>
      <c r="C32" s="61" t="s">
        <v>393</v>
      </c>
      <c r="D32" s="27" t="s">
        <v>477</v>
      </c>
      <c r="E32" s="4" t="s">
        <v>29</v>
      </c>
      <c r="F32" s="61" t="s">
        <v>30</v>
      </c>
      <c r="G32" s="1" t="s">
        <v>31</v>
      </c>
      <c r="H32" s="1" t="s">
        <v>36</v>
      </c>
      <c r="I32" s="61" t="s">
        <v>32</v>
      </c>
      <c r="J32" s="1" t="s">
        <v>33</v>
      </c>
      <c r="K32" s="5">
        <v>4000000</v>
      </c>
      <c r="L32" s="22" t="s">
        <v>249</v>
      </c>
      <c r="M32" s="22" t="s">
        <v>323</v>
      </c>
      <c r="N32" s="1" t="s">
        <v>37</v>
      </c>
      <c r="O32" s="108" t="s">
        <v>35</v>
      </c>
      <c r="P32" s="109"/>
      <c r="Q32" s="109"/>
      <c r="R32" s="109"/>
      <c r="S32" s="109"/>
      <c r="T32" s="109"/>
      <c r="U32" s="109"/>
      <c r="V32" s="110"/>
    </row>
    <row r="33" spans="1:22" s="7" customFormat="1" ht="45">
      <c r="A33" s="104" t="s">
        <v>89</v>
      </c>
      <c r="B33" s="24" t="s">
        <v>338</v>
      </c>
      <c r="C33" s="61" t="s">
        <v>397</v>
      </c>
      <c r="D33" s="3" t="s">
        <v>115</v>
      </c>
      <c r="E33" s="4" t="s">
        <v>29</v>
      </c>
      <c r="F33" s="61" t="s">
        <v>30</v>
      </c>
      <c r="G33" s="1" t="s">
        <v>31</v>
      </c>
      <c r="H33" s="1" t="s">
        <v>36</v>
      </c>
      <c r="I33" s="61" t="s">
        <v>32</v>
      </c>
      <c r="J33" s="1" t="s">
        <v>33</v>
      </c>
      <c r="K33" s="5">
        <v>13100000</v>
      </c>
      <c r="L33" s="61" t="s">
        <v>249</v>
      </c>
      <c r="M33" s="1" t="s">
        <v>323</v>
      </c>
      <c r="N33" s="1" t="s">
        <v>37</v>
      </c>
      <c r="O33" s="114" t="s">
        <v>35</v>
      </c>
      <c r="P33" s="114"/>
      <c r="Q33" s="114"/>
      <c r="R33" s="114"/>
      <c r="S33" s="114"/>
      <c r="T33" s="114"/>
      <c r="U33" s="114"/>
      <c r="V33" s="114"/>
    </row>
    <row r="34" spans="1:22" s="7" customFormat="1" ht="45">
      <c r="A34" s="104" t="s">
        <v>90</v>
      </c>
      <c r="B34" s="24" t="s">
        <v>395</v>
      </c>
      <c r="C34" s="61" t="s">
        <v>396</v>
      </c>
      <c r="D34" s="25" t="s">
        <v>371</v>
      </c>
      <c r="E34" s="4" t="s">
        <v>101</v>
      </c>
      <c r="F34" s="61" t="s">
        <v>30</v>
      </c>
      <c r="G34" s="1" t="s">
        <v>31</v>
      </c>
      <c r="H34" s="1" t="s">
        <v>36</v>
      </c>
      <c r="I34" s="61" t="s">
        <v>32</v>
      </c>
      <c r="J34" s="1" t="s">
        <v>33</v>
      </c>
      <c r="K34" s="26">
        <v>1529280</v>
      </c>
      <c r="L34" s="23" t="s">
        <v>249</v>
      </c>
      <c r="M34" s="28" t="s">
        <v>296</v>
      </c>
      <c r="N34" s="24" t="s">
        <v>214</v>
      </c>
      <c r="O34" s="114" t="s">
        <v>35</v>
      </c>
      <c r="P34" s="114"/>
      <c r="Q34" s="114"/>
      <c r="R34" s="114"/>
      <c r="S34" s="114"/>
      <c r="T34" s="114"/>
      <c r="U34" s="114"/>
      <c r="V34" s="114"/>
    </row>
    <row r="35" spans="1:22" s="7" customFormat="1" ht="45">
      <c r="A35" s="104" t="s">
        <v>91</v>
      </c>
      <c r="B35" s="24" t="s">
        <v>395</v>
      </c>
      <c r="C35" s="61" t="s">
        <v>396</v>
      </c>
      <c r="D35" s="27" t="s">
        <v>372</v>
      </c>
      <c r="E35" s="4" t="s">
        <v>29</v>
      </c>
      <c r="F35" s="61" t="s">
        <v>30</v>
      </c>
      <c r="G35" s="1" t="s">
        <v>31</v>
      </c>
      <c r="H35" s="1" t="s">
        <v>36</v>
      </c>
      <c r="I35" s="61" t="s">
        <v>32</v>
      </c>
      <c r="J35" s="1" t="s">
        <v>33</v>
      </c>
      <c r="K35" s="5">
        <v>515424</v>
      </c>
      <c r="L35" s="22" t="s">
        <v>449</v>
      </c>
      <c r="M35" s="22" t="s">
        <v>294</v>
      </c>
      <c r="N35" s="24" t="s">
        <v>214</v>
      </c>
      <c r="O35" s="108" t="s">
        <v>35</v>
      </c>
      <c r="P35" s="109"/>
      <c r="Q35" s="109"/>
      <c r="R35" s="109"/>
      <c r="S35" s="109"/>
      <c r="T35" s="109"/>
      <c r="U35" s="109"/>
      <c r="V35" s="110"/>
    </row>
    <row r="36" spans="1:22" s="7" customFormat="1" ht="45">
      <c r="A36" s="104" t="s">
        <v>92</v>
      </c>
      <c r="B36" s="1" t="s">
        <v>398</v>
      </c>
      <c r="C36" s="61" t="s">
        <v>399</v>
      </c>
      <c r="D36" s="3" t="s">
        <v>532</v>
      </c>
      <c r="E36" s="4" t="s">
        <v>29</v>
      </c>
      <c r="F36" s="61" t="s">
        <v>30</v>
      </c>
      <c r="G36" s="1" t="s">
        <v>31</v>
      </c>
      <c r="H36" s="1" t="s">
        <v>36</v>
      </c>
      <c r="I36" s="61" t="s">
        <v>32</v>
      </c>
      <c r="J36" s="1" t="s">
        <v>33</v>
      </c>
      <c r="K36" s="5">
        <v>249600</v>
      </c>
      <c r="L36" s="61" t="s">
        <v>343</v>
      </c>
      <c r="M36" s="1" t="s">
        <v>329</v>
      </c>
      <c r="N36" s="1" t="s">
        <v>34</v>
      </c>
      <c r="O36" s="108" t="s">
        <v>35</v>
      </c>
      <c r="P36" s="109"/>
      <c r="Q36" s="109"/>
      <c r="R36" s="109"/>
      <c r="S36" s="109"/>
      <c r="T36" s="109"/>
      <c r="U36" s="109"/>
      <c r="V36" s="110"/>
    </row>
    <row r="37" spans="1:22" s="7" customFormat="1" ht="45">
      <c r="A37" s="104" t="s">
        <v>114</v>
      </c>
      <c r="B37" s="1" t="s">
        <v>400</v>
      </c>
      <c r="C37" s="61" t="s">
        <v>400</v>
      </c>
      <c r="D37" s="3" t="s">
        <v>365</v>
      </c>
      <c r="E37" s="4" t="s">
        <v>29</v>
      </c>
      <c r="F37" s="61" t="s">
        <v>30</v>
      </c>
      <c r="G37" s="1" t="s">
        <v>31</v>
      </c>
      <c r="H37" s="1" t="s">
        <v>36</v>
      </c>
      <c r="I37" s="61" t="s">
        <v>32</v>
      </c>
      <c r="J37" s="1" t="s">
        <v>33</v>
      </c>
      <c r="K37" s="26">
        <f>1900000*1.18</f>
        <v>2242000</v>
      </c>
      <c r="L37" s="23" t="s">
        <v>449</v>
      </c>
      <c r="M37" s="24" t="s">
        <v>329</v>
      </c>
      <c r="N37" s="24" t="s">
        <v>34</v>
      </c>
      <c r="O37" s="108" t="s">
        <v>180</v>
      </c>
      <c r="P37" s="109"/>
      <c r="Q37" s="109"/>
      <c r="R37" s="109"/>
      <c r="S37" s="109"/>
      <c r="T37" s="109"/>
      <c r="U37" s="109"/>
      <c r="V37" s="110"/>
    </row>
    <row r="38" spans="1:22" s="7" customFormat="1" ht="44.25" customHeight="1">
      <c r="A38" s="104" t="s">
        <v>44</v>
      </c>
      <c r="B38" s="1" t="s">
        <v>401</v>
      </c>
      <c r="C38" s="1" t="s">
        <v>401</v>
      </c>
      <c r="D38" s="27" t="s">
        <v>334</v>
      </c>
      <c r="E38" s="4" t="s">
        <v>29</v>
      </c>
      <c r="F38" s="61" t="s">
        <v>30</v>
      </c>
      <c r="G38" s="1" t="s">
        <v>31</v>
      </c>
      <c r="H38" s="1" t="s">
        <v>36</v>
      </c>
      <c r="I38" s="61" t="s">
        <v>32</v>
      </c>
      <c r="J38" s="1" t="s">
        <v>33</v>
      </c>
      <c r="K38" s="5">
        <v>1200000</v>
      </c>
      <c r="L38" s="61" t="s">
        <v>279</v>
      </c>
      <c r="M38" s="1" t="s">
        <v>324</v>
      </c>
      <c r="N38" s="1" t="s">
        <v>42</v>
      </c>
      <c r="O38" s="108" t="s">
        <v>35</v>
      </c>
      <c r="P38" s="109"/>
      <c r="Q38" s="109"/>
      <c r="R38" s="109"/>
      <c r="S38" s="109"/>
      <c r="T38" s="109"/>
      <c r="U38" s="109"/>
      <c r="V38" s="110"/>
    </row>
    <row r="39" spans="1:22" s="7" customFormat="1" ht="44.25" customHeight="1">
      <c r="A39" s="104" t="s">
        <v>45</v>
      </c>
      <c r="B39" s="1" t="s">
        <v>335</v>
      </c>
      <c r="C39" s="1" t="s">
        <v>336</v>
      </c>
      <c r="D39" s="27" t="s">
        <v>337</v>
      </c>
      <c r="E39" s="4" t="s">
        <v>29</v>
      </c>
      <c r="F39" s="61" t="s">
        <v>30</v>
      </c>
      <c r="G39" s="1" t="s">
        <v>31</v>
      </c>
      <c r="H39" s="1" t="s">
        <v>36</v>
      </c>
      <c r="I39" s="61" t="s">
        <v>32</v>
      </c>
      <c r="J39" s="1" t="s">
        <v>33</v>
      </c>
      <c r="K39" s="5">
        <v>289100</v>
      </c>
      <c r="L39" s="61" t="s">
        <v>279</v>
      </c>
      <c r="M39" s="1" t="s">
        <v>324</v>
      </c>
      <c r="N39" s="1" t="s">
        <v>42</v>
      </c>
      <c r="O39" s="108" t="s">
        <v>35</v>
      </c>
      <c r="P39" s="109"/>
      <c r="Q39" s="109"/>
      <c r="R39" s="109"/>
      <c r="S39" s="109"/>
      <c r="T39" s="109"/>
      <c r="U39" s="109"/>
      <c r="V39" s="110"/>
    </row>
    <row r="40" spans="1:22" s="7" customFormat="1" ht="44.25" customHeight="1">
      <c r="A40" s="104" t="s">
        <v>149</v>
      </c>
      <c r="B40" s="1" t="s">
        <v>402</v>
      </c>
      <c r="C40" s="1" t="s">
        <v>403</v>
      </c>
      <c r="D40" s="27" t="s">
        <v>345</v>
      </c>
      <c r="E40" s="4" t="s">
        <v>29</v>
      </c>
      <c r="F40" s="61" t="s">
        <v>30</v>
      </c>
      <c r="G40" s="1" t="s">
        <v>31</v>
      </c>
      <c r="H40" s="1" t="s">
        <v>36</v>
      </c>
      <c r="I40" s="61" t="s">
        <v>32</v>
      </c>
      <c r="J40" s="1" t="s">
        <v>33</v>
      </c>
      <c r="K40" s="5">
        <v>340000</v>
      </c>
      <c r="L40" s="61" t="s">
        <v>279</v>
      </c>
      <c r="M40" s="1" t="s">
        <v>303</v>
      </c>
      <c r="N40" s="1" t="s">
        <v>42</v>
      </c>
      <c r="O40" s="108" t="s">
        <v>35</v>
      </c>
      <c r="P40" s="109"/>
      <c r="Q40" s="109"/>
      <c r="R40" s="109"/>
      <c r="S40" s="109"/>
      <c r="T40" s="109"/>
      <c r="U40" s="109"/>
      <c r="V40" s="110"/>
    </row>
    <row r="41" spans="1:22" s="7" customFormat="1" ht="44.25" customHeight="1">
      <c r="A41" s="104" t="s">
        <v>46</v>
      </c>
      <c r="B41" s="1" t="s">
        <v>511</v>
      </c>
      <c r="C41" s="1" t="s">
        <v>511</v>
      </c>
      <c r="D41" s="27" t="s">
        <v>502</v>
      </c>
      <c r="E41" s="4" t="s">
        <v>29</v>
      </c>
      <c r="F41" s="61" t="s">
        <v>30</v>
      </c>
      <c r="G41" s="1" t="s">
        <v>31</v>
      </c>
      <c r="H41" s="1" t="s">
        <v>36</v>
      </c>
      <c r="I41" s="61" t="s">
        <v>32</v>
      </c>
      <c r="J41" s="1" t="s">
        <v>33</v>
      </c>
      <c r="K41" s="26">
        <v>3500000</v>
      </c>
      <c r="L41" s="61" t="s">
        <v>279</v>
      </c>
      <c r="M41" s="24" t="s">
        <v>329</v>
      </c>
      <c r="N41" s="24" t="s">
        <v>42</v>
      </c>
      <c r="O41" s="108" t="s">
        <v>35</v>
      </c>
      <c r="P41" s="109"/>
      <c r="Q41" s="109"/>
      <c r="R41" s="109"/>
      <c r="S41" s="109"/>
      <c r="T41" s="109"/>
      <c r="U41" s="109"/>
      <c r="V41" s="110"/>
    </row>
    <row r="42" spans="1:22" s="7" customFormat="1" ht="44.25" customHeight="1">
      <c r="A42" s="104" t="s">
        <v>47</v>
      </c>
      <c r="B42" s="1" t="s">
        <v>513</v>
      </c>
      <c r="C42" s="1" t="s">
        <v>512</v>
      </c>
      <c r="D42" s="27" t="s">
        <v>503</v>
      </c>
      <c r="E42" s="4" t="s">
        <v>29</v>
      </c>
      <c r="F42" s="61" t="s">
        <v>30</v>
      </c>
      <c r="G42" s="1" t="s">
        <v>31</v>
      </c>
      <c r="H42" s="1" t="s">
        <v>36</v>
      </c>
      <c r="I42" s="61" t="s">
        <v>32</v>
      </c>
      <c r="J42" s="1" t="s">
        <v>33</v>
      </c>
      <c r="K42" s="26">
        <v>797829.86</v>
      </c>
      <c r="L42" s="61" t="s">
        <v>279</v>
      </c>
      <c r="M42" s="24" t="s">
        <v>370</v>
      </c>
      <c r="N42" s="24" t="s">
        <v>70</v>
      </c>
      <c r="O42" s="108" t="s">
        <v>35</v>
      </c>
      <c r="P42" s="109"/>
      <c r="Q42" s="109"/>
      <c r="R42" s="109"/>
      <c r="S42" s="109"/>
      <c r="T42" s="109"/>
      <c r="U42" s="109"/>
      <c r="V42" s="110"/>
    </row>
    <row r="43" spans="1:22" s="7" customFormat="1" ht="44.25" customHeight="1">
      <c r="A43" s="104" t="s">
        <v>48</v>
      </c>
      <c r="B43" s="1" t="s">
        <v>515</v>
      </c>
      <c r="C43" s="1" t="s">
        <v>514</v>
      </c>
      <c r="D43" s="27" t="s">
        <v>504</v>
      </c>
      <c r="E43" s="4" t="s">
        <v>29</v>
      </c>
      <c r="F43" s="61" t="s">
        <v>30</v>
      </c>
      <c r="G43" s="1" t="s">
        <v>31</v>
      </c>
      <c r="H43" s="1" t="s">
        <v>36</v>
      </c>
      <c r="I43" s="61" t="s">
        <v>32</v>
      </c>
      <c r="J43" s="1" t="s">
        <v>33</v>
      </c>
      <c r="K43" s="26">
        <v>4996687.77</v>
      </c>
      <c r="L43" s="61" t="s">
        <v>279</v>
      </c>
      <c r="M43" s="24" t="s">
        <v>344</v>
      </c>
      <c r="N43" s="24" t="s">
        <v>70</v>
      </c>
      <c r="O43" s="108" t="s">
        <v>35</v>
      </c>
      <c r="P43" s="109"/>
      <c r="Q43" s="109"/>
      <c r="R43" s="109"/>
      <c r="S43" s="109"/>
      <c r="T43" s="109"/>
      <c r="U43" s="109"/>
      <c r="V43" s="110"/>
    </row>
    <row r="44" spans="1:22" s="7" customFormat="1" ht="44.25" customHeight="1">
      <c r="A44" s="104" t="s">
        <v>49</v>
      </c>
      <c r="B44" s="1" t="s">
        <v>516</v>
      </c>
      <c r="C44" s="1" t="s">
        <v>516</v>
      </c>
      <c r="D44" s="27" t="s">
        <v>519</v>
      </c>
      <c r="E44" s="4" t="s">
        <v>29</v>
      </c>
      <c r="F44" s="61" t="s">
        <v>30</v>
      </c>
      <c r="G44" s="1" t="s">
        <v>31</v>
      </c>
      <c r="H44" s="1" t="s">
        <v>36</v>
      </c>
      <c r="I44" s="61" t="s">
        <v>32</v>
      </c>
      <c r="J44" s="1" t="s">
        <v>33</v>
      </c>
      <c r="K44" s="26">
        <v>300000</v>
      </c>
      <c r="L44" s="61" t="s">
        <v>279</v>
      </c>
      <c r="M44" s="24" t="s">
        <v>329</v>
      </c>
      <c r="N44" s="24" t="s">
        <v>42</v>
      </c>
      <c r="O44" s="108" t="s">
        <v>35</v>
      </c>
      <c r="P44" s="109"/>
      <c r="Q44" s="109"/>
      <c r="R44" s="109"/>
      <c r="S44" s="109"/>
      <c r="T44" s="109"/>
      <c r="U44" s="109"/>
      <c r="V44" s="110"/>
    </row>
    <row r="45" spans="1:22" s="7" customFormat="1" ht="45">
      <c r="A45" s="104" t="s">
        <v>50</v>
      </c>
      <c r="B45" s="1" t="s">
        <v>404</v>
      </c>
      <c r="C45" s="61" t="s">
        <v>405</v>
      </c>
      <c r="D45" s="3" t="s">
        <v>116</v>
      </c>
      <c r="E45" s="4" t="s">
        <v>101</v>
      </c>
      <c r="F45" s="1" t="s">
        <v>52</v>
      </c>
      <c r="G45" s="1" t="s">
        <v>100</v>
      </c>
      <c r="H45" s="1" t="s">
        <v>36</v>
      </c>
      <c r="I45" s="61" t="s">
        <v>32</v>
      </c>
      <c r="J45" s="1" t="s">
        <v>33</v>
      </c>
      <c r="K45" s="26">
        <v>280000</v>
      </c>
      <c r="L45" s="23" t="s">
        <v>245</v>
      </c>
      <c r="M45" s="28" t="s">
        <v>558</v>
      </c>
      <c r="N45" s="24" t="s">
        <v>34</v>
      </c>
      <c r="O45" s="114" t="s">
        <v>35</v>
      </c>
      <c r="P45" s="114"/>
      <c r="Q45" s="114"/>
      <c r="R45" s="114"/>
      <c r="S45" s="114"/>
      <c r="T45" s="114"/>
      <c r="U45" s="114"/>
      <c r="V45" s="114"/>
    </row>
    <row r="46" spans="1:22" s="7" customFormat="1" ht="45">
      <c r="A46" s="104" t="s">
        <v>129</v>
      </c>
      <c r="B46" s="24" t="s">
        <v>132</v>
      </c>
      <c r="C46" s="29" t="s">
        <v>132</v>
      </c>
      <c r="D46" s="25" t="s">
        <v>593</v>
      </c>
      <c r="E46" s="4" t="s">
        <v>29</v>
      </c>
      <c r="F46" s="104" t="s">
        <v>30</v>
      </c>
      <c r="G46" s="1" t="s">
        <v>31</v>
      </c>
      <c r="H46" s="1" t="s">
        <v>36</v>
      </c>
      <c r="I46" s="104" t="s">
        <v>32</v>
      </c>
      <c r="J46" s="1" t="s">
        <v>33</v>
      </c>
      <c r="K46" s="26">
        <v>146980</v>
      </c>
      <c r="L46" s="23" t="s">
        <v>245</v>
      </c>
      <c r="M46" s="28" t="s">
        <v>284</v>
      </c>
      <c r="N46" s="24" t="s">
        <v>43</v>
      </c>
      <c r="O46" s="114" t="s">
        <v>35</v>
      </c>
      <c r="P46" s="114"/>
      <c r="Q46" s="114"/>
      <c r="R46" s="114"/>
      <c r="S46" s="114"/>
      <c r="T46" s="114"/>
      <c r="U46" s="114"/>
      <c r="V46" s="114"/>
    </row>
    <row r="47" spans="1:22" s="7" customFormat="1" ht="45">
      <c r="A47" s="104" t="s">
        <v>132</v>
      </c>
      <c r="B47" s="24" t="s">
        <v>416</v>
      </c>
      <c r="C47" s="29" t="s">
        <v>466</v>
      </c>
      <c r="D47" s="25" t="s">
        <v>455</v>
      </c>
      <c r="E47" s="4" t="s">
        <v>29</v>
      </c>
      <c r="F47" s="61" t="s">
        <v>30</v>
      </c>
      <c r="G47" s="1" t="s">
        <v>31</v>
      </c>
      <c r="H47" s="1" t="s">
        <v>36</v>
      </c>
      <c r="I47" s="61" t="s">
        <v>32</v>
      </c>
      <c r="J47" s="1" t="s">
        <v>33</v>
      </c>
      <c r="K47" s="26">
        <v>175112</v>
      </c>
      <c r="L47" s="23" t="s">
        <v>343</v>
      </c>
      <c r="M47" s="28" t="s">
        <v>456</v>
      </c>
      <c r="N47" s="24" t="s">
        <v>34</v>
      </c>
      <c r="O47" s="114" t="s">
        <v>35</v>
      </c>
      <c r="P47" s="114"/>
      <c r="Q47" s="114"/>
      <c r="R47" s="114"/>
      <c r="S47" s="114"/>
      <c r="T47" s="114"/>
      <c r="U47" s="114"/>
      <c r="V47" s="114"/>
    </row>
    <row r="48" spans="1:22" s="7" customFormat="1" ht="45">
      <c r="A48" s="104" t="s">
        <v>150</v>
      </c>
      <c r="B48" s="66" t="s">
        <v>346</v>
      </c>
      <c r="C48" s="67" t="s">
        <v>406</v>
      </c>
      <c r="D48" s="25" t="s">
        <v>227</v>
      </c>
      <c r="E48" s="66" t="s">
        <v>29</v>
      </c>
      <c r="F48" s="23" t="s">
        <v>30</v>
      </c>
      <c r="G48" s="24" t="s">
        <v>31</v>
      </c>
      <c r="H48" s="24" t="s">
        <v>36</v>
      </c>
      <c r="I48" s="23" t="s">
        <v>32</v>
      </c>
      <c r="J48" s="24" t="s">
        <v>33</v>
      </c>
      <c r="K48" s="26">
        <v>680000</v>
      </c>
      <c r="L48" s="23" t="s">
        <v>347</v>
      </c>
      <c r="M48" s="24" t="s">
        <v>321</v>
      </c>
      <c r="N48" s="24" t="s">
        <v>34</v>
      </c>
      <c r="O48" s="114" t="s">
        <v>35</v>
      </c>
      <c r="P48" s="114"/>
      <c r="Q48" s="114"/>
      <c r="R48" s="114"/>
      <c r="S48" s="114"/>
      <c r="T48" s="114"/>
      <c r="U48" s="114"/>
      <c r="V48" s="114"/>
    </row>
    <row r="49" spans="1:22" s="7" customFormat="1" ht="45">
      <c r="A49" s="104" t="s">
        <v>133</v>
      </c>
      <c r="B49" s="66" t="s">
        <v>407</v>
      </c>
      <c r="C49" s="68" t="s">
        <v>408</v>
      </c>
      <c r="D49" s="25" t="s">
        <v>232</v>
      </c>
      <c r="E49" s="66" t="s">
        <v>29</v>
      </c>
      <c r="F49" s="23" t="s">
        <v>30</v>
      </c>
      <c r="G49" s="24" t="s">
        <v>31</v>
      </c>
      <c r="H49" s="24" t="s">
        <v>36</v>
      </c>
      <c r="I49" s="23" t="s">
        <v>32</v>
      </c>
      <c r="J49" s="24" t="s">
        <v>33</v>
      </c>
      <c r="K49" s="26">
        <v>170000</v>
      </c>
      <c r="L49" s="23" t="s">
        <v>233</v>
      </c>
      <c r="M49" s="24" t="s">
        <v>234</v>
      </c>
      <c r="N49" s="24" t="s">
        <v>34</v>
      </c>
      <c r="O49" s="114" t="s">
        <v>35</v>
      </c>
      <c r="P49" s="114"/>
      <c r="Q49" s="114"/>
      <c r="R49" s="114"/>
      <c r="S49" s="114"/>
      <c r="T49" s="114"/>
      <c r="U49" s="114"/>
      <c r="V49" s="114"/>
    </row>
    <row r="50" spans="1:22" s="7" customFormat="1" ht="45">
      <c r="A50" s="104" t="s">
        <v>51</v>
      </c>
      <c r="B50" s="4" t="s">
        <v>339</v>
      </c>
      <c r="C50" s="1" t="s">
        <v>340</v>
      </c>
      <c r="D50" s="3" t="s">
        <v>207</v>
      </c>
      <c r="E50" s="4" t="s">
        <v>29</v>
      </c>
      <c r="F50" s="61" t="s">
        <v>30</v>
      </c>
      <c r="G50" s="1" t="s">
        <v>31</v>
      </c>
      <c r="H50" s="1" t="s">
        <v>36</v>
      </c>
      <c r="I50" s="61" t="s">
        <v>32</v>
      </c>
      <c r="J50" s="1" t="s">
        <v>33</v>
      </c>
      <c r="K50" s="5">
        <v>1200000</v>
      </c>
      <c r="L50" s="61" t="s">
        <v>233</v>
      </c>
      <c r="M50" s="24" t="s">
        <v>234</v>
      </c>
      <c r="N50" s="1" t="s">
        <v>37</v>
      </c>
      <c r="O50" s="114" t="s">
        <v>180</v>
      </c>
      <c r="P50" s="114"/>
      <c r="Q50" s="114"/>
      <c r="R50" s="114"/>
      <c r="S50" s="114"/>
      <c r="T50" s="114"/>
      <c r="U50" s="114"/>
      <c r="V50" s="114"/>
    </row>
    <row r="51" spans="1:22" s="7" customFormat="1" ht="48">
      <c r="A51" s="104" t="s">
        <v>151</v>
      </c>
      <c r="B51" s="4" t="s">
        <v>409</v>
      </c>
      <c r="C51" s="1" t="s">
        <v>409</v>
      </c>
      <c r="D51" s="3" t="s">
        <v>350</v>
      </c>
      <c r="E51" s="4" t="s">
        <v>101</v>
      </c>
      <c r="F51" s="1" t="s">
        <v>208</v>
      </c>
      <c r="G51" s="1" t="s">
        <v>209</v>
      </c>
      <c r="H51" s="1" t="s">
        <v>36</v>
      </c>
      <c r="I51" s="61" t="s">
        <v>32</v>
      </c>
      <c r="J51" s="1" t="s">
        <v>33</v>
      </c>
      <c r="K51" s="26">
        <v>990000</v>
      </c>
      <c r="L51" s="61" t="s">
        <v>233</v>
      </c>
      <c r="M51" s="24" t="s">
        <v>233</v>
      </c>
      <c r="N51" s="24" t="s">
        <v>34</v>
      </c>
      <c r="O51" s="114" t="s">
        <v>35</v>
      </c>
      <c r="P51" s="114"/>
      <c r="Q51" s="114"/>
      <c r="R51" s="114"/>
      <c r="S51" s="114"/>
      <c r="T51" s="114"/>
      <c r="U51" s="114"/>
      <c r="V51" s="114"/>
    </row>
    <row r="52" spans="1:22" s="7" customFormat="1" ht="15">
      <c r="A52" s="30"/>
      <c r="B52" s="1"/>
      <c r="C52" s="30"/>
      <c r="D52" s="30"/>
      <c r="E52" s="30"/>
      <c r="F52" s="30"/>
      <c r="G52" s="30"/>
      <c r="H52" s="30"/>
      <c r="I52" s="30"/>
      <c r="J52" s="30"/>
      <c r="K52" s="31">
        <f>SUM(K20:K51)</f>
        <v>50445929.629999995</v>
      </c>
      <c r="L52" s="30"/>
      <c r="M52" s="30"/>
      <c r="N52" s="30"/>
      <c r="O52" s="143"/>
      <c r="P52" s="143"/>
      <c r="Q52" s="143"/>
      <c r="R52" s="143"/>
      <c r="S52" s="143"/>
      <c r="T52" s="143"/>
      <c r="U52" s="143"/>
      <c r="V52" s="143"/>
    </row>
    <row r="53" spans="1:22" s="7" customFormat="1" ht="15">
      <c r="A53" s="168" t="s">
        <v>61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70"/>
    </row>
    <row r="54" spans="1:22" s="7" customFormat="1" ht="48">
      <c r="A54" s="104" t="s">
        <v>152</v>
      </c>
      <c r="B54" s="1" t="s">
        <v>416</v>
      </c>
      <c r="C54" s="1" t="s">
        <v>416</v>
      </c>
      <c r="D54" s="27" t="s">
        <v>450</v>
      </c>
      <c r="E54" s="4" t="s">
        <v>29</v>
      </c>
      <c r="F54" s="61" t="s">
        <v>30</v>
      </c>
      <c r="G54" s="1" t="s">
        <v>31</v>
      </c>
      <c r="H54" s="1" t="s">
        <v>26</v>
      </c>
      <c r="I54" s="61" t="s">
        <v>32</v>
      </c>
      <c r="J54" s="1" t="s">
        <v>33</v>
      </c>
      <c r="K54" s="5">
        <v>296142</v>
      </c>
      <c r="L54" s="22" t="s">
        <v>246</v>
      </c>
      <c r="M54" s="61" t="s">
        <v>323</v>
      </c>
      <c r="N54" s="1" t="s">
        <v>42</v>
      </c>
      <c r="O54" s="108" t="s">
        <v>35</v>
      </c>
      <c r="P54" s="109"/>
      <c r="Q54" s="109"/>
      <c r="R54" s="109"/>
      <c r="S54" s="109"/>
      <c r="T54" s="109"/>
      <c r="U54" s="109"/>
      <c r="V54" s="110"/>
    </row>
    <row r="55" spans="1:22" s="7" customFormat="1" ht="45">
      <c r="A55" s="104" t="s">
        <v>153</v>
      </c>
      <c r="B55" s="1" t="s">
        <v>445</v>
      </c>
      <c r="C55" s="1" t="s">
        <v>445</v>
      </c>
      <c r="D55" s="27" t="s">
        <v>483</v>
      </c>
      <c r="E55" s="4" t="s">
        <v>29</v>
      </c>
      <c r="F55" s="61" t="s">
        <v>30</v>
      </c>
      <c r="G55" s="1" t="s">
        <v>31</v>
      </c>
      <c r="H55" s="1" t="s">
        <v>36</v>
      </c>
      <c r="I55" s="61" t="s">
        <v>32</v>
      </c>
      <c r="J55" s="1" t="s">
        <v>33</v>
      </c>
      <c r="K55" s="5">
        <v>19300000</v>
      </c>
      <c r="L55" s="22" t="s">
        <v>249</v>
      </c>
      <c r="M55" s="61" t="s">
        <v>484</v>
      </c>
      <c r="N55" s="1" t="s">
        <v>37</v>
      </c>
      <c r="O55" s="108" t="s">
        <v>35</v>
      </c>
      <c r="P55" s="109"/>
      <c r="Q55" s="109"/>
      <c r="R55" s="109"/>
      <c r="S55" s="109"/>
      <c r="T55" s="109"/>
      <c r="U55" s="109"/>
      <c r="V55" s="110"/>
    </row>
    <row r="56" spans="1:22" s="7" customFormat="1" ht="45">
      <c r="A56" s="104" t="s">
        <v>154</v>
      </c>
      <c r="B56" s="1" t="s">
        <v>445</v>
      </c>
      <c r="C56" s="1" t="s">
        <v>445</v>
      </c>
      <c r="D56" s="27" t="s">
        <v>485</v>
      </c>
      <c r="E56" s="4" t="s">
        <v>29</v>
      </c>
      <c r="F56" s="61" t="s">
        <v>30</v>
      </c>
      <c r="G56" s="1" t="s">
        <v>31</v>
      </c>
      <c r="H56" s="1" t="s">
        <v>36</v>
      </c>
      <c r="I56" s="61" t="s">
        <v>32</v>
      </c>
      <c r="J56" s="1" t="s">
        <v>33</v>
      </c>
      <c r="K56" s="5">
        <v>80700000</v>
      </c>
      <c r="L56" s="22" t="s">
        <v>249</v>
      </c>
      <c r="M56" s="61" t="s">
        <v>484</v>
      </c>
      <c r="N56" s="1" t="s">
        <v>37</v>
      </c>
      <c r="O56" s="108" t="s">
        <v>35</v>
      </c>
      <c r="P56" s="109"/>
      <c r="Q56" s="109"/>
      <c r="R56" s="109"/>
      <c r="S56" s="109"/>
      <c r="T56" s="109"/>
      <c r="U56" s="109"/>
      <c r="V56" s="110"/>
    </row>
    <row r="57" spans="1:22" s="7" customFormat="1" ht="48">
      <c r="A57" s="104" t="s">
        <v>54</v>
      </c>
      <c r="B57" s="1" t="s">
        <v>445</v>
      </c>
      <c r="C57" s="1" t="s">
        <v>445</v>
      </c>
      <c r="D57" s="27" t="s">
        <v>486</v>
      </c>
      <c r="E57" s="4" t="s">
        <v>29</v>
      </c>
      <c r="F57" s="61" t="s">
        <v>30</v>
      </c>
      <c r="G57" s="1" t="s">
        <v>31</v>
      </c>
      <c r="H57" s="1" t="s">
        <v>36</v>
      </c>
      <c r="I57" s="61" t="s">
        <v>32</v>
      </c>
      <c r="J57" s="1" t="s">
        <v>33</v>
      </c>
      <c r="K57" s="5">
        <v>20250000</v>
      </c>
      <c r="L57" s="22" t="s">
        <v>249</v>
      </c>
      <c r="M57" s="61" t="s">
        <v>484</v>
      </c>
      <c r="N57" s="1" t="s">
        <v>37</v>
      </c>
      <c r="O57" s="108" t="s">
        <v>35</v>
      </c>
      <c r="P57" s="109"/>
      <c r="Q57" s="109"/>
      <c r="R57" s="109"/>
      <c r="S57" s="109"/>
      <c r="T57" s="109"/>
      <c r="U57" s="109"/>
      <c r="V57" s="110"/>
    </row>
    <row r="58" spans="1:22" s="7" customFormat="1" ht="45">
      <c r="A58" s="104" t="s">
        <v>155</v>
      </c>
      <c r="B58" s="24" t="s">
        <v>400</v>
      </c>
      <c r="C58" s="61" t="s">
        <v>400</v>
      </c>
      <c r="D58" s="27" t="s">
        <v>518</v>
      </c>
      <c r="E58" s="4" t="s">
        <v>29</v>
      </c>
      <c r="F58" s="61" t="s">
        <v>30</v>
      </c>
      <c r="G58" s="1" t="s">
        <v>31</v>
      </c>
      <c r="H58" s="1" t="s">
        <v>36</v>
      </c>
      <c r="I58" s="61" t="s">
        <v>32</v>
      </c>
      <c r="J58" s="1" t="s">
        <v>33</v>
      </c>
      <c r="K58" s="5">
        <v>19000000</v>
      </c>
      <c r="L58" s="22" t="s">
        <v>343</v>
      </c>
      <c r="M58" s="61" t="s">
        <v>296</v>
      </c>
      <c r="N58" s="1" t="s">
        <v>37</v>
      </c>
      <c r="O58" s="108" t="s">
        <v>35</v>
      </c>
      <c r="P58" s="109"/>
      <c r="Q58" s="109"/>
      <c r="R58" s="109"/>
      <c r="S58" s="109"/>
      <c r="T58" s="109"/>
      <c r="U58" s="109"/>
      <c r="V58" s="110"/>
    </row>
    <row r="59" spans="1:22" s="7" customFormat="1" ht="72.75" customHeight="1">
      <c r="A59" s="104" t="s">
        <v>55</v>
      </c>
      <c r="B59" s="24" t="s">
        <v>412</v>
      </c>
      <c r="C59" s="61" t="s">
        <v>413</v>
      </c>
      <c r="D59" s="27" t="s">
        <v>331</v>
      </c>
      <c r="E59" s="4" t="s">
        <v>29</v>
      </c>
      <c r="F59" s="61" t="s">
        <v>30</v>
      </c>
      <c r="G59" s="1" t="s">
        <v>31</v>
      </c>
      <c r="H59" s="1" t="s">
        <v>36</v>
      </c>
      <c r="I59" s="61" t="s">
        <v>32</v>
      </c>
      <c r="J59" s="1" t="s">
        <v>33</v>
      </c>
      <c r="K59" s="5">
        <f>2582400*1.18</f>
        <v>3047232</v>
      </c>
      <c r="L59" s="22" t="s">
        <v>249</v>
      </c>
      <c r="M59" s="22" t="s">
        <v>323</v>
      </c>
      <c r="N59" s="1" t="s">
        <v>42</v>
      </c>
      <c r="O59" s="108" t="s">
        <v>35</v>
      </c>
      <c r="P59" s="109"/>
      <c r="Q59" s="109"/>
      <c r="R59" s="109"/>
      <c r="S59" s="109"/>
      <c r="T59" s="109"/>
      <c r="U59" s="109"/>
      <c r="V59" s="110"/>
    </row>
    <row r="60" spans="1:22" s="7" customFormat="1" ht="45.75" customHeight="1">
      <c r="A60" s="104" t="s">
        <v>156</v>
      </c>
      <c r="B60" s="24" t="s">
        <v>410</v>
      </c>
      <c r="C60" s="61" t="s">
        <v>411</v>
      </c>
      <c r="D60" s="3" t="s">
        <v>327</v>
      </c>
      <c r="E60" s="4" t="s">
        <v>29</v>
      </c>
      <c r="F60" s="61" t="s">
        <v>30</v>
      </c>
      <c r="G60" s="1" t="s">
        <v>31</v>
      </c>
      <c r="H60" s="1" t="s">
        <v>36</v>
      </c>
      <c r="I60" s="61" t="s">
        <v>32</v>
      </c>
      <c r="J60" s="1" t="s">
        <v>33</v>
      </c>
      <c r="K60" s="5">
        <f>849600*1.18</f>
        <v>1002528</v>
      </c>
      <c r="L60" s="22" t="s">
        <v>249</v>
      </c>
      <c r="M60" s="22" t="s">
        <v>323</v>
      </c>
      <c r="N60" s="1" t="s">
        <v>42</v>
      </c>
      <c r="O60" s="114" t="s">
        <v>35</v>
      </c>
      <c r="P60" s="114"/>
      <c r="Q60" s="114"/>
      <c r="R60" s="114"/>
      <c r="S60" s="114"/>
      <c r="T60" s="114"/>
      <c r="U60" s="114"/>
      <c r="V60" s="114"/>
    </row>
    <row r="61" spans="1:22" s="7" customFormat="1" ht="45.75" customHeight="1">
      <c r="A61" s="104" t="s">
        <v>56</v>
      </c>
      <c r="B61" s="24" t="s">
        <v>395</v>
      </c>
      <c r="C61" s="61" t="s">
        <v>396</v>
      </c>
      <c r="D61" s="3" t="s">
        <v>330</v>
      </c>
      <c r="E61" s="4" t="s">
        <v>29</v>
      </c>
      <c r="F61" s="61" t="s">
        <v>30</v>
      </c>
      <c r="G61" s="1" t="s">
        <v>31</v>
      </c>
      <c r="H61" s="1" t="s">
        <v>39</v>
      </c>
      <c r="I61" s="61" t="s">
        <v>32</v>
      </c>
      <c r="J61" s="1" t="s">
        <v>33</v>
      </c>
      <c r="K61" s="5">
        <v>845000</v>
      </c>
      <c r="L61" s="22" t="s">
        <v>279</v>
      </c>
      <c r="M61" s="22" t="s">
        <v>296</v>
      </c>
      <c r="N61" s="1" t="s">
        <v>42</v>
      </c>
      <c r="O61" s="114" t="s">
        <v>35</v>
      </c>
      <c r="P61" s="114"/>
      <c r="Q61" s="114"/>
      <c r="R61" s="114"/>
      <c r="S61" s="114"/>
      <c r="T61" s="114"/>
      <c r="U61" s="114"/>
      <c r="V61" s="114"/>
    </row>
    <row r="62" spans="1:22" s="7" customFormat="1" ht="45.75" customHeight="1">
      <c r="A62" s="104" t="s">
        <v>57</v>
      </c>
      <c r="B62" s="24" t="s">
        <v>467</v>
      </c>
      <c r="C62" s="61" t="s">
        <v>396</v>
      </c>
      <c r="D62" s="3" t="s">
        <v>463</v>
      </c>
      <c r="E62" s="4" t="s">
        <v>29</v>
      </c>
      <c r="F62" s="61" t="s">
        <v>30</v>
      </c>
      <c r="G62" s="1" t="s">
        <v>31</v>
      </c>
      <c r="H62" s="1" t="s">
        <v>36</v>
      </c>
      <c r="I62" s="61" t="s">
        <v>32</v>
      </c>
      <c r="J62" s="1" t="s">
        <v>33</v>
      </c>
      <c r="K62" s="5">
        <v>3378000</v>
      </c>
      <c r="L62" s="22" t="s">
        <v>249</v>
      </c>
      <c r="M62" s="22" t="s">
        <v>296</v>
      </c>
      <c r="N62" s="1" t="s">
        <v>37</v>
      </c>
      <c r="O62" s="114" t="s">
        <v>35</v>
      </c>
      <c r="P62" s="114"/>
      <c r="Q62" s="114"/>
      <c r="R62" s="114"/>
      <c r="S62" s="114"/>
      <c r="T62" s="114"/>
      <c r="U62" s="114"/>
      <c r="V62" s="114"/>
    </row>
    <row r="63" spans="1:22" s="74" customFormat="1" ht="45">
      <c r="A63" s="104" t="s">
        <v>58</v>
      </c>
      <c r="B63" s="24" t="s">
        <v>414</v>
      </c>
      <c r="C63" s="61" t="s">
        <v>415</v>
      </c>
      <c r="D63" s="3" t="s">
        <v>328</v>
      </c>
      <c r="E63" s="69" t="s">
        <v>29</v>
      </c>
      <c r="F63" s="73" t="s">
        <v>30</v>
      </c>
      <c r="G63" s="70" t="s">
        <v>31</v>
      </c>
      <c r="H63" s="70" t="s">
        <v>36</v>
      </c>
      <c r="I63" s="73" t="s">
        <v>32</v>
      </c>
      <c r="J63" s="70" t="s">
        <v>33</v>
      </c>
      <c r="K63" s="71">
        <f>810000*1.18</f>
        <v>955800</v>
      </c>
      <c r="L63" s="72" t="s">
        <v>279</v>
      </c>
      <c r="M63" s="72" t="s">
        <v>329</v>
      </c>
      <c r="N63" s="1" t="s">
        <v>37</v>
      </c>
      <c r="O63" s="144" t="s">
        <v>35</v>
      </c>
      <c r="P63" s="144"/>
      <c r="Q63" s="144"/>
      <c r="R63" s="144"/>
      <c r="S63" s="144"/>
      <c r="T63" s="144"/>
      <c r="U63" s="144"/>
      <c r="V63" s="144"/>
    </row>
    <row r="64" spans="1:22" s="7" customFormat="1" ht="45">
      <c r="A64" s="104" t="s">
        <v>157</v>
      </c>
      <c r="B64" s="24" t="s">
        <v>416</v>
      </c>
      <c r="C64" s="61" t="s">
        <v>417</v>
      </c>
      <c r="D64" s="3" t="s">
        <v>566</v>
      </c>
      <c r="E64" s="4" t="s">
        <v>29</v>
      </c>
      <c r="F64" s="61" t="s">
        <v>30</v>
      </c>
      <c r="G64" s="1" t="s">
        <v>31</v>
      </c>
      <c r="H64" s="1" t="s">
        <v>25</v>
      </c>
      <c r="I64" s="61" t="s">
        <v>32</v>
      </c>
      <c r="J64" s="1" t="s">
        <v>33</v>
      </c>
      <c r="K64" s="5">
        <v>191000</v>
      </c>
      <c r="L64" s="107" t="s">
        <v>241</v>
      </c>
      <c r="M64" s="22" t="s">
        <v>596</v>
      </c>
      <c r="N64" s="1" t="s">
        <v>70</v>
      </c>
      <c r="O64" s="114" t="s">
        <v>35</v>
      </c>
      <c r="P64" s="114"/>
      <c r="Q64" s="114"/>
      <c r="R64" s="114"/>
      <c r="S64" s="114"/>
      <c r="T64" s="114"/>
      <c r="U64" s="114"/>
      <c r="V64" s="114"/>
    </row>
    <row r="65" spans="1:22" s="7" customFormat="1" ht="45">
      <c r="A65" s="104" t="s">
        <v>374</v>
      </c>
      <c r="B65" s="24" t="s">
        <v>395</v>
      </c>
      <c r="C65" s="61" t="s">
        <v>396</v>
      </c>
      <c r="D65" s="3" t="s">
        <v>315</v>
      </c>
      <c r="E65" s="4" t="s">
        <v>29</v>
      </c>
      <c r="F65" s="61" t="s">
        <v>30</v>
      </c>
      <c r="G65" s="1" t="s">
        <v>31</v>
      </c>
      <c r="H65" s="1" t="s">
        <v>25</v>
      </c>
      <c r="I65" s="61" t="s">
        <v>32</v>
      </c>
      <c r="J65" s="1" t="s">
        <v>33</v>
      </c>
      <c r="K65" s="5">
        <f>627000*1.18</f>
        <v>739860</v>
      </c>
      <c r="L65" s="22" t="s">
        <v>249</v>
      </c>
      <c r="M65" s="22" t="s">
        <v>279</v>
      </c>
      <c r="N65" s="1" t="s">
        <v>42</v>
      </c>
      <c r="O65" s="114" t="s">
        <v>35</v>
      </c>
      <c r="P65" s="114"/>
      <c r="Q65" s="114"/>
      <c r="R65" s="114"/>
      <c r="S65" s="114"/>
      <c r="T65" s="114"/>
      <c r="U65" s="114"/>
      <c r="V65" s="114"/>
    </row>
    <row r="66" spans="1:22" s="7" customFormat="1" ht="48.75" customHeight="1">
      <c r="A66" s="104" t="s">
        <v>59</v>
      </c>
      <c r="B66" s="24" t="s">
        <v>559</v>
      </c>
      <c r="C66" s="61" t="s">
        <v>467</v>
      </c>
      <c r="D66" s="3" t="s">
        <v>316</v>
      </c>
      <c r="E66" s="4" t="s">
        <v>29</v>
      </c>
      <c r="F66" s="61" t="s">
        <v>30</v>
      </c>
      <c r="G66" s="1" t="s">
        <v>31</v>
      </c>
      <c r="H66" s="1" t="s">
        <v>25</v>
      </c>
      <c r="I66" s="61" t="s">
        <v>32</v>
      </c>
      <c r="J66" s="1" t="s">
        <v>33</v>
      </c>
      <c r="K66" s="5">
        <v>4543000</v>
      </c>
      <c r="L66" s="22" t="s">
        <v>449</v>
      </c>
      <c r="M66" s="22" t="s">
        <v>491</v>
      </c>
      <c r="N66" s="1" t="s">
        <v>37</v>
      </c>
      <c r="O66" s="114" t="s">
        <v>35</v>
      </c>
      <c r="P66" s="114"/>
      <c r="Q66" s="114"/>
      <c r="R66" s="114"/>
      <c r="S66" s="114"/>
      <c r="T66" s="114"/>
      <c r="U66" s="114"/>
      <c r="V66" s="114"/>
    </row>
    <row r="67" spans="1:22" s="7" customFormat="1" ht="45">
      <c r="A67" s="104" t="s">
        <v>375</v>
      </c>
      <c r="B67" s="24" t="s">
        <v>395</v>
      </c>
      <c r="C67" s="61" t="s">
        <v>396</v>
      </c>
      <c r="D67" s="27" t="s">
        <v>110</v>
      </c>
      <c r="E67" s="4" t="s">
        <v>29</v>
      </c>
      <c r="F67" s="61" t="s">
        <v>30</v>
      </c>
      <c r="G67" s="1" t="s">
        <v>31</v>
      </c>
      <c r="H67" s="1" t="s">
        <v>40</v>
      </c>
      <c r="I67" s="61" t="s">
        <v>32</v>
      </c>
      <c r="J67" s="1" t="s">
        <v>33</v>
      </c>
      <c r="K67" s="5">
        <f>207000*1.18</f>
        <v>244260</v>
      </c>
      <c r="L67" s="22" t="s">
        <v>249</v>
      </c>
      <c r="M67" s="22" t="s">
        <v>279</v>
      </c>
      <c r="N67" s="1" t="s">
        <v>42</v>
      </c>
      <c r="O67" s="114" t="s">
        <v>35</v>
      </c>
      <c r="P67" s="114"/>
      <c r="Q67" s="114"/>
      <c r="R67" s="114"/>
      <c r="S67" s="114"/>
      <c r="T67" s="114"/>
      <c r="U67" s="114"/>
      <c r="V67" s="114"/>
    </row>
    <row r="68" spans="1:22" s="7" customFormat="1" ht="45">
      <c r="A68" s="104" t="s">
        <v>60</v>
      </c>
      <c r="B68" s="1" t="s">
        <v>391</v>
      </c>
      <c r="C68" s="61" t="s">
        <v>318</v>
      </c>
      <c r="D68" s="27" t="s">
        <v>319</v>
      </c>
      <c r="E68" s="4" t="s">
        <v>29</v>
      </c>
      <c r="F68" s="61" t="s">
        <v>30</v>
      </c>
      <c r="G68" s="1" t="s">
        <v>31</v>
      </c>
      <c r="H68" s="1" t="s">
        <v>25</v>
      </c>
      <c r="I68" s="61" t="s">
        <v>32</v>
      </c>
      <c r="J68" s="1" t="s">
        <v>33</v>
      </c>
      <c r="K68" s="5">
        <f>147600*1.18</f>
        <v>174168</v>
      </c>
      <c r="L68" s="22" t="s">
        <v>249</v>
      </c>
      <c r="M68" s="22" t="s">
        <v>296</v>
      </c>
      <c r="N68" s="1" t="s">
        <v>42</v>
      </c>
      <c r="O68" s="108" t="s">
        <v>35</v>
      </c>
      <c r="P68" s="109"/>
      <c r="Q68" s="109"/>
      <c r="R68" s="109"/>
      <c r="S68" s="109"/>
      <c r="T68" s="109"/>
      <c r="U68" s="109"/>
      <c r="V68" s="110"/>
    </row>
    <row r="69" spans="1:22" s="7" customFormat="1" ht="72" customHeight="1">
      <c r="A69" s="104" t="s">
        <v>62</v>
      </c>
      <c r="B69" s="24" t="s">
        <v>418</v>
      </c>
      <c r="C69" s="61" t="s">
        <v>419</v>
      </c>
      <c r="D69" s="3" t="s">
        <v>305</v>
      </c>
      <c r="E69" s="4" t="s">
        <v>29</v>
      </c>
      <c r="F69" s="61" t="s">
        <v>30</v>
      </c>
      <c r="G69" s="1" t="s">
        <v>31</v>
      </c>
      <c r="H69" s="1" t="s">
        <v>25</v>
      </c>
      <c r="I69" s="61" t="s">
        <v>32</v>
      </c>
      <c r="J69" s="1" t="s">
        <v>33</v>
      </c>
      <c r="K69" s="5">
        <f>514000*1.18</f>
        <v>606520</v>
      </c>
      <c r="L69" s="22" t="s">
        <v>249</v>
      </c>
      <c r="M69" s="1" t="s">
        <v>279</v>
      </c>
      <c r="N69" s="1" t="s">
        <v>42</v>
      </c>
      <c r="O69" s="114" t="s">
        <v>35</v>
      </c>
      <c r="P69" s="114"/>
      <c r="Q69" s="114"/>
      <c r="R69" s="114"/>
      <c r="S69" s="114"/>
      <c r="T69" s="114"/>
      <c r="U69" s="114"/>
      <c r="V69" s="114"/>
    </row>
    <row r="70" spans="1:22" s="7" customFormat="1" ht="72" customHeight="1">
      <c r="A70" s="104" t="s">
        <v>376</v>
      </c>
      <c r="B70" s="1" t="s">
        <v>391</v>
      </c>
      <c r="C70" s="61" t="s">
        <v>318</v>
      </c>
      <c r="D70" s="3" t="s">
        <v>320</v>
      </c>
      <c r="E70" s="4" t="s">
        <v>29</v>
      </c>
      <c r="F70" s="61" t="s">
        <v>30</v>
      </c>
      <c r="G70" s="1" t="s">
        <v>31</v>
      </c>
      <c r="H70" s="1" t="s">
        <v>25</v>
      </c>
      <c r="I70" s="61" t="s">
        <v>32</v>
      </c>
      <c r="J70" s="1" t="s">
        <v>33</v>
      </c>
      <c r="K70" s="5">
        <v>426000</v>
      </c>
      <c r="L70" s="22" t="s">
        <v>279</v>
      </c>
      <c r="M70" s="22" t="s">
        <v>296</v>
      </c>
      <c r="N70" s="1" t="s">
        <v>42</v>
      </c>
      <c r="O70" s="108" t="s">
        <v>35</v>
      </c>
      <c r="P70" s="109"/>
      <c r="Q70" s="109"/>
      <c r="R70" s="109"/>
      <c r="S70" s="109"/>
      <c r="T70" s="109"/>
      <c r="U70" s="109"/>
      <c r="V70" s="110"/>
    </row>
    <row r="71" spans="1:22" s="7" customFormat="1" ht="57.75" customHeight="1">
      <c r="A71" s="104" t="s">
        <v>377</v>
      </c>
      <c r="B71" s="1" t="s">
        <v>400</v>
      </c>
      <c r="C71" s="61" t="s">
        <v>400</v>
      </c>
      <c r="D71" s="27" t="s">
        <v>314</v>
      </c>
      <c r="E71" s="4" t="s">
        <v>29</v>
      </c>
      <c r="F71" s="61" t="s">
        <v>30</v>
      </c>
      <c r="G71" s="1" t="s">
        <v>31</v>
      </c>
      <c r="H71" s="1" t="s">
        <v>36</v>
      </c>
      <c r="I71" s="61" t="s">
        <v>32</v>
      </c>
      <c r="J71" s="1" t="s">
        <v>33</v>
      </c>
      <c r="K71" s="5">
        <f>622000*1.18</f>
        <v>733960</v>
      </c>
      <c r="L71" s="22" t="s">
        <v>279</v>
      </c>
      <c r="M71" s="22" t="s">
        <v>296</v>
      </c>
      <c r="N71" s="1" t="s">
        <v>42</v>
      </c>
      <c r="O71" s="108" t="s">
        <v>180</v>
      </c>
      <c r="P71" s="109"/>
      <c r="Q71" s="109"/>
      <c r="R71" s="109"/>
      <c r="S71" s="109"/>
      <c r="T71" s="109"/>
      <c r="U71" s="109"/>
      <c r="V71" s="110"/>
    </row>
    <row r="72" spans="1:22" s="7" customFormat="1" ht="43.5" customHeight="1">
      <c r="A72" s="104" t="s">
        <v>378</v>
      </c>
      <c r="B72" s="1" t="s">
        <v>129</v>
      </c>
      <c r="C72" s="61" t="s">
        <v>400</v>
      </c>
      <c r="D72" s="3" t="s">
        <v>369</v>
      </c>
      <c r="E72" s="4" t="s">
        <v>29</v>
      </c>
      <c r="F72" s="61" t="s">
        <v>30</v>
      </c>
      <c r="G72" s="1" t="s">
        <v>31</v>
      </c>
      <c r="H72" s="1" t="s">
        <v>27</v>
      </c>
      <c r="I72" s="61" t="s">
        <v>32</v>
      </c>
      <c r="J72" s="1" t="s">
        <v>33</v>
      </c>
      <c r="K72" s="5">
        <v>465156</v>
      </c>
      <c r="L72" s="61" t="s">
        <v>343</v>
      </c>
      <c r="M72" s="1" t="s">
        <v>370</v>
      </c>
      <c r="N72" s="1" t="s">
        <v>444</v>
      </c>
      <c r="O72" s="114" t="s">
        <v>180</v>
      </c>
      <c r="P72" s="114"/>
      <c r="Q72" s="114"/>
      <c r="R72" s="114"/>
      <c r="S72" s="114"/>
      <c r="T72" s="114"/>
      <c r="U72" s="114"/>
      <c r="V72" s="114"/>
    </row>
    <row r="73" spans="1:22" s="7" customFormat="1" ht="45">
      <c r="A73" s="104" t="s">
        <v>379</v>
      </c>
      <c r="B73" s="4" t="s">
        <v>129</v>
      </c>
      <c r="C73" s="1" t="s">
        <v>129</v>
      </c>
      <c r="D73" s="3" t="s">
        <v>583</v>
      </c>
      <c r="E73" s="4" t="s">
        <v>29</v>
      </c>
      <c r="F73" s="61" t="s">
        <v>30</v>
      </c>
      <c r="G73" s="1" t="s">
        <v>31</v>
      </c>
      <c r="H73" s="1" t="s">
        <v>36</v>
      </c>
      <c r="I73" s="61" t="s">
        <v>32</v>
      </c>
      <c r="J73" s="1" t="s">
        <v>33</v>
      </c>
      <c r="K73" s="26">
        <v>2200000</v>
      </c>
      <c r="L73" s="61" t="s">
        <v>245</v>
      </c>
      <c r="M73" s="24" t="s">
        <v>558</v>
      </c>
      <c r="N73" s="24" t="s">
        <v>37</v>
      </c>
      <c r="O73" s="114" t="s">
        <v>35</v>
      </c>
      <c r="P73" s="114"/>
      <c r="Q73" s="114"/>
      <c r="R73" s="114"/>
      <c r="S73" s="114"/>
      <c r="T73" s="114"/>
      <c r="U73" s="114"/>
      <c r="V73" s="114"/>
    </row>
    <row r="74" spans="1:22" s="7" customFormat="1" ht="43.5" customHeight="1">
      <c r="A74" s="104" t="s">
        <v>64</v>
      </c>
      <c r="B74" s="1" t="s">
        <v>129</v>
      </c>
      <c r="C74" s="61" t="s">
        <v>129</v>
      </c>
      <c r="D74" s="3" t="s">
        <v>490</v>
      </c>
      <c r="E74" s="4" t="s">
        <v>29</v>
      </c>
      <c r="F74" s="61" t="s">
        <v>30</v>
      </c>
      <c r="G74" s="1" t="s">
        <v>31</v>
      </c>
      <c r="H74" s="1" t="s">
        <v>36</v>
      </c>
      <c r="I74" s="61" t="s">
        <v>32</v>
      </c>
      <c r="J74" s="1" t="s">
        <v>33</v>
      </c>
      <c r="K74" s="5">
        <v>1500000</v>
      </c>
      <c r="L74" s="104" t="s">
        <v>241</v>
      </c>
      <c r="M74" s="1" t="s">
        <v>241</v>
      </c>
      <c r="N74" s="1" t="s">
        <v>444</v>
      </c>
      <c r="O74" s="114" t="s">
        <v>35</v>
      </c>
      <c r="P74" s="114"/>
      <c r="Q74" s="114"/>
      <c r="R74" s="114"/>
      <c r="S74" s="114"/>
      <c r="T74" s="114"/>
      <c r="U74" s="114"/>
      <c r="V74" s="114"/>
    </row>
    <row r="75" spans="1:22" s="7" customFormat="1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1">
        <f>SUM(K54:K74)</f>
        <v>160598626</v>
      </c>
      <c r="L75" s="30"/>
      <c r="M75" s="30"/>
      <c r="N75" s="30"/>
      <c r="O75" s="145"/>
      <c r="P75" s="146"/>
      <c r="Q75" s="146"/>
      <c r="R75" s="146"/>
      <c r="S75" s="146"/>
      <c r="T75" s="146"/>
      <c r="U75" s="146"/>
      <c r="V75" s="147"/>
    </row>
    <row r="76" spans="1:22" s="7" customFormat="1" ht="15">
      <c r="A76" s="148" t="s">
        <v>63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0"/>
    </row>
    <row r="77" spans="1:22" s="7" customFormat="1" ht="78.75">
      <c r="A77" s="104" t="s">
        <v>380</v>
      </c>
      <c r="B77" s="1" t="s">
        <v>157</v>
      </c>
      <c r="C77" s="9" t="s">
        <v>157</v>
      </c>
      <c r="D77" s="3" t="s">
        <v>531</v>
      </c>
      <c r="E77" s="4" t="s">
        <v>82</v>
      </c>
      <c r="F77" s="61" t="s">
        <v>30</v>
      </c>
      <c r="G77" s="1" t="s">
        <v>31</v>
      </c>
      <c r="H77" s="1" t="s">
        <v>36</v>
      </c>
      <c r="I77" s="61" t="s">
        <v>32</v>
      </c>
      <c r="J77" s="1" t="s">
        <v>33</v>
      </c>
      <c r="K77" s="5">
        <v>58095000</v>
      </c>
      <c r="L77" s="6" t="s">
        <v>279</v>
      </c>
      <c r="M77" s="22" t="s">
        <v>333</v>
      </c>
      <c r="N77" s="1" t="s">
        <v>37</v>
      </c>
      <c r="O77" s="114" t="s">
        <v>35</v>
      </c>
      <c r="P77" s="114"/>
      <c r="Q77" s="114"/>
      <c r="R77" s="114"/>
      <c r="S77" s="114"/>
      <c r="T77" s="114"/>
      <c r="U77" s="114"/>
      <c r="V77" s="114"/>
    </row>
    <row r="78" spans="1:22" s="7" customFormat="1" ht="135">
      <c r="A78" s="104" t="s">
        <v>93</v>
      </c>
      <c r="B78" s="1" t="s">
        <v>157</v>
      </c>
      <c r="C78" s="9" t="s">
        <v>157</v>
      </c>
      <c r="D78" s="3" t="s">
        <v>520</v>
      </c>
      <c r="E78" s="4" t="s">
        <v>82</v>
      </c>
      <c r="F78" s="61" t="s">
        <v>30</v>
      </c>
      <c r="G78" s="1" t="s">
        <v>31</v>
      </c>
      <c r="H78" s="1" t="s">
        <v>36</v>
      </c>
      <c r="I78" s="61" t="s">
        <v>32</v>
      </c>
      <c r="J78" s="1" t="s">
        <v>33</v>
      </c>
      <c r="K78" s="5">
        <v>17655000</v>
      </c>
      <c r="L78" s="6" t="s">
        <v>279</v>
      </c>
      <c r="M78" s="22" t="s">
        <v>333</v>
      </c>
      <c r="N78" s="1" t="s">
        <v>37</v>
      </c>
      <c r="O78" s="114" t="s">
        <v>35</v>
      </c>
      <c r="P78" s="114"/>
      <c r="Q78" s="114"/>
      <c r="R78" s="114"/>
      <c r="S78" s="114"/>
      <c r="T78" s="114"/>
      <c r="U78" s="114"/>
      <c r="V78" s="114"/>
    </row>
    <row r="79" spans="1:22" s="7" customFormat="1" ht="112.5">
      <c r="A79" s="104" t="s">
        <v>94</v>
      </c>
      <c r="B79" s="1" t="s">
        <v>157</v>
      </c>
      <c r="C79" s="9" t="s">
        <v>157</v>
      </c>
      <c r="D79" s="3" t="s">
        <v>521</v>
      </c>
      <c r="E79" s="4" t="s">
        <v>82</v>
      </c>
      <c r="F79" s="61" t="s">
        <v>30</v>
      </c>
      <c r="G79" s="1" t="s">
        <v>31</v>
      </c>
      <c r="H79" s="1" t="s">
        <v>36</v>
      </c>
      <c r="I79" s="61" t="s">
        <v>32</v>
      </c>
      <c r="J79" s="1" t="s">
        <v>33</v>
      </c>
      <c r="K79" s="5">
        <v>48522000</v>
      </c>
      <c r="L79" s="6" t="s">
        <v>279</v>
      </c>
      <c r="M79" s="22" t="s">
        <v>333</v>
      </c>
      <c r="N79" s="1" t="s">
        <v>37</v>
      </c>
      <c r="O79" s="114" t="s">
        <v>35</v>
      </c>
      <c r="P79" s="114"/>
      <c r="Q79" s="114"/>
      <c r="R79" s="114"/>
      <c r="S79" s="114"/>
      <c r="T79" s="114"/>
      <c r="U79" s="114"/>
      <c r="V79" s="114"/>
    </row>
    <row r="80" spans="1:22" s="7" customFormat="1" ht="135">
      <c r="A80" s="104" t="s">
        <v>95</v>
      </c>
      <c r="B80" s="1" t="s">
        <v>157</v>
      </c>
      <c r="C80" s="9" t="s">
        <v>157</v>
      </c>
      <c r="D80" s="3" t="s">
        <v>522</v>
      </c>
      <c r="E80" s="4" t="s">
        <v>82</v>
      </c>
      <c r="F80" s="61" t="s">
        <v>30</v>
      </c>
      <c r="G80" s="1" t="s">
        <v>31</v>
      </c>
      <c r="H80" s="1" t="s">
        <v>36</v>
      </c>
      <c r="I80" s="61" t="s">
        <v>32</v>
      </c>
      <c r="J80" s="1" t="s">
        <v>33</v>
      </c>
      <c r="K80" s="5">
        <v>25805000</v>
      </c>
      <c r="L80" s="6" t="s">
        <v>279</v>
      </c>
      <c r="M80" s="22" t="s">
        <v>333</v>
      </c>
      <c r="N80" s="1" t="s">
        <v>37</v>
      </c>
      <c r="O80" s="114" t="s">
        <v>35</v>
      </c>
      <c r="P80" s="114"/>
      <c r="Q80" s="114"/>
      <c r="R80" s="114"/>
      <c r="S80" s="114"/>
      <c r="T80" s="114"/>
      <c r="U80" s="114"/>
      <c r="V80" s="114"/>
    </row>
    <row r="81" spans="1:22" s="7" customFormat="1" ht="90">
      <c r="A81" s="104" t="s">
        <v>158</v>
      </c>
      <c r="B81" s="1" t="s">
        <v>157</v>
      </c>
      <c r="C81" s="9" t="s">
        <v>157</v>
      </c>
      <c r="D81" s="3" t="s">
        <v>523</v>
      </c>
      <c r="E81" s="4" t="s">
        <v>82</v>
      </c>
      <c r="F81" s="61" t="s">
        <v>30</v>
      </c>
      <c r="G81" s="1" t="s">
        <v>31</v>
      </c>
      <c r="H81" s="1" t="s">
        <v>36</v>
      </c>
      <c r="I81" s="61" t="s">
        <v>32</v>
      </c>
      <c r="J81" s="1" t="s">
        <v>33</v>
      </c>
      <c r="K81" s="5">
        <v>38831000</v>
      </c>
      <c r="L81" s="6" t="s">
        <v>279</v>
      </c>
      <c r="M81" s="22" t="s">
        <v>333</v>
      </c>
      <c r="N81" s="1" t="s">
        <v>37</v>
      </c>
      <c r="O81" s="114" t="s">
        <v>35</v>
      </c>
      <c r="P81" s="114"/>
      <c r="Q81" s="114"/>
      <c r="R81" s="114"/>
      <c r="S81" s="114"/>
      <c r="T81" s="114"/>
      <c r="U81" s="114"/>
      <c r="V81" s="114"/>
    </row>
    <row r="82" spans="1:22" s="7" customFormat="1" ht="67.5">
      <c r="A82" s="104" t="s">
        <v>96</v>
      </c>
      <c r="B82" s="1" t="s">
        <v>157</v>
      </c>
      <c r="C82" s="9" t="s">
        <v>157</v>
      </c>
      <c r="D82" s="3" t="s">
        <v>524</v>
      </c>
      <c r="E82" s="4" t="s">
        <v>82</v>
      </c>
      <c r="F82" s="61" t="s">
        <v>30</v>
      </c>
      <c r="G82" s="1" t="s">
        <v>31</v>
      </c>
      <c r="H82" s="1" t="s">
        <v>36</v>
      </c>
      <c r="I82" s="61" t="s">
        <v>32</v>
      </c>
      <c r="J82" s="1" t="s">
        <v>33</v>
      </c>
      <c r="K82" s="5">
        <v>22404000</v>
      </c>
      <c r="L82" s="6" t="s">
        <v>279</v>
      </c>
      <c r="M82" s="22" t="s">
        <v>333</v>
      </c>
      <c r="N82" s="1" t="s">
        <v>37</v>
      </c>
      <c r="O82" s="114" t="s">
        <v>35</v>
      </c>
      <c r="P82" s="114"/>
      <c r="Q82" s="114"/>
      <c r="R82" s="114"/>
      <c r="S82" s="114"/>
      <c r="T82" s="114"/>
      <c r="U82" s="114"/>
      <c r="V82" s="114"/>
    </row>
    <row r="83" spans="1:22" s="7" customFormat="1" ht="67.5">
      <c r="A83" s="104" t="s">
        <v>159</v>
      </c>
      <c r="B83" s="1" t="s">
        <v>157</v>
      </c>
      <c r="C83" s="9" t="s">
        <v>157</v>
      </c>
      <c r="D83" s="3" t="s">
        <v>525</v>
      </c>
      <c r="E83" s="4" t="s">
        <v>82</v>
      </c>
      <c r="F83" s="61" t="s">
        <v>30</v>
      </c>
      <c r="G83" s="1" t="s">
        <v>31</v>
      </c>
      <c r="H83" s="1" t="s">
        <v>36</v>
      </c>
      <c r="I83" s="61" t="s">
        <v>32</v>
      </c>
      <c r="J83" s="1" t="s">
        <v>33</v>
      </c>
      <c r="K83" s="5">
        <v>16907000</v>
      </c>
      <c r="L83" s="6" t="s">
        <v>279</v>
      </c>
      <c r="M83" s="22" t="s">
        <v>333</v>
      </c>
      <c r="N83" s="1" t="s">
        <v>37</v>
      </c>
      <c r="O83" s="114" t="s">
        <v>35</v>
      </c>
      <c r="P83" s="114"/>
      <c r="Q83" s="114"/>
      <c r="R83" s="114"/>
      <c r="S83" s="114"/>
      <c r="T83" s="114"/>
      <c r="U83" s="114"/>
      <c r="V83" s="114"/>
    </row>
    <row r="84" spans="1:22" s="7" customFormat="1" ht="101.25">
      <c r="A84" s="104" t="s">
        <v>160</v>
      </c>
      <c r="B84" s="1" t="s">
        <v>157</v>
      </c>
      <c r="C84" s="9" t="s">
        <v>157</v>
      </c>
      <c r="D84" s="3" t="s">
        <v>530</v>
      </c>
      <c r="E84" s="4" t="s">
        <v>82</v>
      </c>
      <c r="F84" s="61" t="s">
        <v>30</v>
      </c>
      <c r="G84" s="1" t="s">
        <v>31</v>
      </c>
      <c r="H84" s="1" t="s">
        <v>36</v>
      </c>
      <c r="I84" s="61" t="s">
        <v>32</v>
      </c>
      <c r="J84" s="1" t="s">
        <v>33</v>
      </c>
      <c r="K84" s="5">
        <v>53564000</v>
      </c>
      <c r="L84" s="6" t="s">
        <v>279</v>
      </c>
      <c r="M84" s="22" t="s">
        <v>333</v>
      </c>
      <c r="N84" s="1" t="s">
        <v>37</v>
      </c>
      <c r="O84" s="108" t="s">
        <v>35</v>
      </c>
      <c r="P84" s="109"/>
      <c r="Q84" s="109"/>
      <c r="R84" s="109"/>
      <c r="S84" s="109"/>
      <c r="T84" s="109"/>
      <c r="U84" s="109"/>
      <c r="V84" s="110"/>
    </row>
    <row r="85" spans="1:22" s="7" customFormat="1" ht="56.25">
      <c r="A85" s="104" t="s">
        <v>161</v>
      </c>
      <c r="B85" s="1" t="s">
        <v>58</v>
      </c>
      <c r="C85" s="9" t="s">
        <v>58</v>
      </c>
      <c r="D85" s="3" t="s">
        <v>285</v>
      </c>
      <c r="E85" s="4" t="s">
        <v>113</v>
      </c>
      <c r="F85" s="61" t="s">
        <v>30</v>
      </c>
      <c r="G85" s="1" t="s">
        <v>31</v>
      </c>
      <c r="H85" s="1" t="s">
        <v>25</v>
      </c>
      <c r="I85" s="61" t="s">
        <v>32</v>
      </c>
      <c r="J85" s="1" t="s">
        <v>33</v>
      </c>
      <c r="K85" s="5">
        <v>5133000</v>
      </c>
      <c r="L85" s="22" t="s">
        <v>249</v>
      </c>
      <c r="M85" s="22" t="s">
        <v>303</v>
      </c>
      <c r="N85" s="1" t="s">
        <v>37</v>
      </c>
      <c r="O85" s="108" t="s">
        <v>35</v>
      </c>
      <c r="P85" s="109"/>
      <c r="Q85" s="109"/>
      <c r="R85" s="109"/>
      <c r="S85" s="109"/>
      <c r="T85" s="109"/>
      <c r="U85" s="109"/>
      <c r="V85" s="110"/>
    </row>
    <row r="86" spans="1:22" s="7" customFormat="1" ht="56.25">
      <c r="A86" s="104" t="s">
        <v>97</v>
      </c>
      <c r="B86" s="1" t="s">
        <v>58</v>
      </c>
      <c r="C86" s="9" t="s">
        <v>58</v>
      </c>
      <c r="D86" s="10" t="s">
        <v>277</v>
      </c>
      <c r="E86" s="4" t="s">
        <v>113</v>
      </c>
      <c r="F86" s="61" t="s">
        <v>80</v>
      </c>
      <c r="G86" s="1" t="s">
        <v>81</v>
      </c>
      <c r="H86" s="1" t="s">
        <v>276</v>
      </c>
      <c r="I86" s="61" t="s">
        <v>32</v>
      </c>
      <c r="J86" s="1" t="s">
        <v>33</v>
      </c>
      <c r="K86" s="5">
        <v>3073223.86</v>
      </c>
      <c r="L86" s="22" t="s">
        <v>279</v>
      </c>
      <c r="M86" s="22" t="s">
        <v>303</v>
      </c>
      <c r="N86" s="1" t="s">
        <v>37</v>
      </c>
      <c r="O86" s="114" t="s">
        <v>35</v>
      </c>
      <c r="P86" s="114"/>
      <c r="Q86" s="114"/>
      <c r="R86" s="114"/>
      <c r="S86" s="114"/>
      <c r="T86" s="114"/>
      <c r="U86" s="114"/>
      <c r="V86" s="114"/>
    </row>
    <row r="87" spans="1:22" s="7" customFormat="1" ht="78.75">
      <c r="A87" s="104" t="s">
        <v>185</v>
      </c>
      <c r="B87" s="1" t="s">
        <v>420</v>
      </c>
      <c r="C87" s="9" t="s">
        <v>421</v>
      </c>
      <c r="D87" s="10" t="s">
        <v>297</v>
      </c>
      <c r="E87" s="4" t="s">
        <v>66</v>
      </c>
      <c r="F87" s="61" t="s">
        <v>30</v>
      </c>
      <c r="G87" s="1" t="s">
        <v>31</v>
      </c>
      <c r="H87" s="1" t="s">
        <v>298</v>
      </c>
      <c r="I87" s="61" t="s">
        <v>32</v>
      </c>
      <c r="J87" s="1" t="s">
        <v>33</v>
      </c>
      <c r="K87" s="5">
        <v>20388040</v>
      </c>
      <c r="L87" s="22" t="s">
        <v>343</v>
      </c>
      <c r="M87" s="1" t="s">
        <v>471</v>
      </c>
      <c r="N87" s="1" t="s">
        <v>37</v>
      </c>
      <c r="O87" s="108" t="s">
        <v>35</v>
      </c>
      <c r="P87" s="146"/>
      <c r="Q87" s="146"/>
      <c r="R87" s="146"/>
      <c r="S87" s="146"/>
      <c r="T87" s="146"/>
      <c r="U87" s="146"/>
      <c r="V87" s="147"/>
    </row>
    <row r="88" spans="1:22" s="7" customFormat="1" ht="56.25">
      <c r="A88" s="104" t="s">
        <v>98</v>
      </c>
      <c r="B88" s="1" t="s">
        <v>58</v>
      </c>
      <c r="C88" s="2" t="s">
        <v>58</v>
      </c>
      <c r="D88" s="3" t="s">
        <v>111</v>
      </c>
      <c r="E88" s="4" t="s">
        <v>113</v>
      </c>
      <c r="F88" s="61" t="s">
        <v>30</v>
      </c>
      <c r="G88" s="1" t="s">
        <v>31</v>
      </c>
      <c r="H88" s="1" t="s">
        <v>36</v>
      </c>
      <c r="I88" s="61" t="s">
        <v>32</v>
      </c>
      <c r="J88" s="1" t="s">
        <v>33</v>
      </c>
      <c r="K88" s="5">
        <v>5872837.58</v>
      </c>
      <c r="L88" s="6" t="s">
        <v>279</v>
      </c>
      <c r="M88" s="61" t="s">
        <v>303</v>
      </c>
      <c r="N88" s="1" t="s">
        <v>37</v>
      </c>
      <c r="O88" s="114" t="s">
        <v>35</v>
      </c>
      <c r="P88" s="114"/>
      <c r="Q88" s="114"/>
      <c r="R88" s="114"/>
      <c r="S88" s="114"/>
      <c r="T88" s="114"/>
      <c r="U88" s="114"/>
      <c r="V88" s="114"/>
    </row>
    <row r="89" spans="1:22" s="7" customFormat="1" ht="56.25">
      <c r="A89" s="104" t="s">
        <v>162</v>
      </c>
      <c r="B89" s="1" t="s">
        <v>58</v>
      </c>
      <c r="C89" s="2" t="s">
        <v>58</v>
      </c>
      <c r="D89" s="3" t="s">
        <v>311</v>
      </c>
      <c r="E89" s="4" t="s">
        <v>113</v>
      </c>
      <c r="F89" s="61" t="s">
        <v>30</v>
      </c>
      <c r="G89" s="1" t="s">
        <v>31</v>
      </c>
      <c r="H89" s="1" t="s">
        <v>36</v>
      </c>
      <c r="I89" s="61" t="s">
        <v>32</v>
      </c>
      <c r="J89" s="1" t="s">
        <v>33</v>
      </c>
      <c r="K89" s="5">
        <f>935000*1.18</f>
        <v>1103300</v>
      </c>
      <c r="L89" s="6" t="s">
        <v>279</v>
      </c>
      <c r="M89" s="61" t="s">
        <v>303</v>
      </c>
      <c r="N89" s="1" t="s">
        <v>37</v>
      </c>
      <c r="O89" s="114" t="s">
        <v>35</v>
      </c>
      <c r="P89" s="114"/>
      <c r="Q89" s="114"/>
      <c r="R89" s="114"/>
      <c r="S89" s="114"/>
      <c r="T89" s="114"/>
      <c r="U89" s="114"/>
      <c r="V89" s="114"/>
    </row>
    <row r="90" spans="1:22" s="7" customFormat="1" ht="56.25">
      <c r="A90" s="104" t="s">
        <v>163</v>
      </c>
      <c r="B90" s="1" t="s">
        <v>58</v>
      </c>
      <c r="C90" s="2" t="s">
        <v>58</v>
      </c>
      <c r="D90" s="3" t="s">
        <v>544</v>
      </c>
      <c r="E90" s="4" t="s">
        <v>82</v>
      </c>
      <c r="F90" s="61" t="s">
        <v>80</v>
      </c>
      <c r="G90" s="1" t="s">
        <v>81</v>
      </c>
      <c r="H90" s="1" t="s">
        <v>278</v>
      </c>
      <c r="I90" s="61" t="s">
        <v>32</v>
      </c>
      <c r="J90" s="1" t="s">
        <v>33</v>
      </c>
      <c r="K90" s="5">
        <v>1920556.2</v>
      </c>
      <c r="L90" s="1" t="s">
        <v>449</v>
      </c>
      <c r="M90" s="1" t="s">
        <v>294</v>
      </c>
      <c r="N90" s="1" t="s">
        <v>37</v>
      </c>
      <c r="O90" s="114" t="s">
        <v>35</v>
      </c>
      <c r="P90" s="114"/>
      <c r="Q90" s="114"/>
      <c r="R90" s="114"/>
      <c r="S90" s="114"/>
      <c r="T90" s="114"/>
      <c r="U90" s="114"/>
      <c r="V90" s="114"/>
    </row>
    <row r="91" spans="1:22" s="7" customFormat="1" ht="56.25">
      <c r="A91" s="104" t="s">
        <v>127</v>
      </c>
      <c r="B91" s="1" t="s">
        <v>58</v>
      </c>
      <c r="C91" s="2" t="s">
        <v>58</v>
      </c>
      <c r="D91" s="3" t="s">
        <v>367</v>
      </c>
      <c r="E91" s="4" t="s">
        <v>82</v>
      </c>
      <c r="F91" s="61" t="s">
        <v>80</v>
      </c>
      <c r="G91" s="1" t="s">
        <v>81</v>
      </c>
      <c r="H91" s="1" t="s">
        <v>368</v>
      </c>
      <c r="I91" s="61" t="s">
        <v>32</v>
      </c>
      <c r="J91" s="1" t="s">
        <v>33</v>
      </c>
      <c r="K91" s="5">
        <f>992000*1.18</f>
        <v>1170560</v>
      </c>
      <c r="L91" s="1" t="s">
        <v>279</v>
      </c>
      <c r="M91" s="61" t="s">
        <v>292</v>
      </c>
      <c r="N91" s="1" t="s">
        <v>37</v>
      </c>
      <c r="O91" s="114" t="s">
        <v>35</v>
      </c>
      <c r="P91" s="114"/>
      <c r="Q91" s="114"/>
      <c r="R91" s="114"/>
      <c r="S91" s="114"/>
      <c r="T91" s="114"/>
      <c r="U91" s="114"/>
      <c r="V91" s="114"/>
    </row>
    <row r="92" spans="1:22" s="7" customFormat="1" ht="43.5" customHeight="1">
      <c r="A92" s="104" t="s">
        <v>99</v>
      </c>
      <c r="B92" s="1" t="s">
        <v>58</v>
      </c>
      <c r="C92" s="2" t="s">
        <v>58</v>
      </c>
      <c r="D92" s="3" t="s">
        <v>299</v>
      </c>
      <c r="E92" s="4" t="s">
        <v>82</v>
      </c>
      <c r="F92" s="61" t="s">
        <v>80</v>
      </c>
      <c r="G92" s="1" t="s">
        <v>81</v>
      </c>
      <c r="H92" s="1" t="s">
        <v>300</v>
      </c>
      <c r="I92" s="61" t="s">
        <v>32</v>
      </c>
      <c r="J92" s="1" t="s">
        <v>33</v>
      </c>
      <c r="K92" s="5">
        <f>1038000*1.18</f>
        <v>1224840</v>
      </c>
      <c r="L92" s="1" t="s">
        <v>279</v>
      </c>
      <c r="M92" s="61" t="s">
        <v>280</v>
      </c>
      <c r="N92" s="1" t="s">
        <v>37</v>
      </c>
      <c r="O92" s="114" t="s">
        <v>35</v>
      </c>
      <c r="P92" s="114"/>
      <c r="Q92" s="114"/>
      <c r="R92" s="114"/>
      <c r="S92" s="114"/>
      <c r="T92" s="114"/>
      <c r="U92" s="114"/>
      <c r="V92" s="114"/>
    </row>
    <row r="93" spans="1:22" s="7" customFormat="1" ht="56.25">
      <c r="A93" s="104" t="s">
        <v>381</v>
      </c>
      <c r="B93" s="1" t="s">
        <v>58</v>
      </c>
      <c r="C93" s="2" t="s">
        <v>58</v>
      </c>
      <c r="D93" s="3" t="s">
        <v>574</v>
      </c>
      <c r="E93" s="4" t="s">
        <v>113</v>
      </c>
      <c r="F93" s="61" t="s">
        <v>30</v>
      </c>
      <c r="G93" s="1" t="s">
        <v>31</v>
      </c>
      <c r="H93" s="1" t="s">
        <v>36</v>
      </c>
      <c r="I93" s="61" t="s">
        <v>32</v>
      </c>
      <c r="J93" s="1" t="s">
        <v>33</v>
      </c>
      <c r="K93" s="5">
        <v>4425000</v>
      </c>
      <c r="L93" s="1" t="s">
        <v>572</v>
      </c>
      <c r="M93" s="61" t="s">
        <v>290</v>
      </c>
      <c r="N93" s="1" t="s">
        <v>37</v>
      </c>
      <c r="O93" s="108" t="s">
        <v>35</v>
      </c>
      <c r="P93" s="109"/>
      <c r="Q93" s="109"/>
      <c r="R93" s="109"/>
      <c r="S93" s="109"/>
      <c r="T93" s="109"/>
      <c r="U93" s="109"/>
      <c r="V93" s="110"/>
    </row>
    <row r="94" spans="1:22" s="7" customFormat="1" ht="56.25">
      <c r="A94" s="104" t="s">
        <v>164</v>
      </c>
      <c r="B94" s="1" t="s">
        <v>58</v>
      </c>
      <c r="C94" s="2" t="s">
        <v>58</v>
      </c>
      <c r="D94" s="3" t="s">
        <v>281</v>
      </c>
      <c r="E94" s="4" t="s">
        <v>66</v>
      </c>
      <c r="F94" s="61" t="s">
        <v>30</v>
      </c>
      <c r="G94" s="1" t="s">
        <v>31</v>
      </c>
      <c r="H94" s="1" t="s">
        <v>36</v>
      </c>
      <c r="I94" s="61" t="s">
        <v>32</v>
      </c>
      <c r="J94" s="1" t="s">
        <v>33</v>
      </c>
      <c r="K94" s="5">
        <v>7672520</v>
      </c>
      <c r="L94" s="1" t="s">
        <v>572</v>
      </c>
      <c r="M94" s="61" t="s">
        <v>282</v>
      </c>
      <c r="N94" s="1" t="s">
        <v>37</v>
      </c>
      <c r="O94" s="114" t="s">
        <v>35</v>
      </c>
      <c r="P94" s="114"/>
      <c r="Q94" s="114"/>
      <c r="R94" s="114"/>
      <c r="S94" s="114"/>
      <c r="T94" s="114"/>
      <c r="U94" s="114"/>
      <c r="V94" s="114"/>
    </row>
    <row r="95" spans="1:22" s="7" customFormat="1" ht="56.25">
      <c r="A95" s="104" t="s">
        <v>165</v>
      </c>
      <c r="B95" s="1" t="s">
        <v>58</v>
      </c>
      <c r="C95" s="2" t="s">
        <v>58</v>
      </c>
      <c r="D95" s="3" t="s">
        <v>301</v>
      </c>
      <c r="E95" s="4" t="s">
        <v>66</v>
      </c>
      <c r="F95" s="61" t="s">
        <v>80</v>
      </c>
      <c r="G95" s="1" t="s">
        <v>81</v>
      </c>
      <c r="H95" s="1" t="s">
        <v>302</v>
      </c>
      <c r="I95" s="61" t="s">
        <v>32</v>
      </c>
      <c r="J95" s="1" t="s">
        <v>33</v>
      </c>
      <c r="K95" s="5">
        <f>4055000*1.18</f>
        <v>4784900</v>
      </c>
      <c r="L95" s="1" t="s">
        <v>343</v>
      </c>
      <c r="M95" s="61" t="s">
        <v>282</v>
      </c>
      <c r="N95" s="1" t="s">
        <v>37</v>
      </c>
      <c r="O95" s="114" t="s">
        <v>35</v>
      </c>
      <c r="P95" s="114"/>
      <c r="Q95" s="114"/>
      <c r="R95" s="114"/>
      <c r="S95" s="114"/>
      <c r="T95" s="114"/>
      <c r="U95" s="114"/>
      <c r="V95" s="114"/>
    </row>
    <row r="96" spans="1:22" s="7" customFormat="1" ht="56.25">
      <c r="A96" s="104" t="s">
        <v>478</v>
      </c>
      <c r="B96" s="1"/>
      <c r="C96" s="2" t="s">
        <v>58</v>
      </c>
      <c r="D96" s="3" t="s">
        <v>306</v>
      </c>
      <c r="E96" s="4" t="s">
        <v>66</v>
      </c>
      <c r="F96" s="61" t="s">
        <v>80</v>
      </c>
      <c r="G96" s="1" t="s">
        <v>81</v>
      </c>
      <c r="H96" s="1" t="s">
        <v>307</v>
      </c>
      <c r="I96" s="61" t="s">
        <v>32</v>
      </c>
      <c r="J96" s="1" t="s">
        <v>33</v>
      </c>
      <c r="K96" s="5">
        <f>3750000*1.18</f>
        <v>4425000</v>
      </c>
      <c r="L96" s="1" t="s">
        <v>343</v>
      </c>
      <c r="M96" s="61" t="s">
        <v>282</v>
      </c>
      <c r="N96" s="1" t="s">
        <v>37</v>
      </c>
      <c r="O96" s="114" t="s">
        <v>35</v>
      </c>
      <c r="P96" s="114"/>
      <c r="Q96" s="114"/>
      <c r="R96" s="114"/>
      <c r="S96" s="114"/>
      <c r="T96" s="114"/>
      <c r="U96" s="114"/>
      <c r="V96" s="114"/>
    </row>
    <row r="97" spans="1:22" s="7" customFormat="1" ht="56.25">
      <c r="A97" s="104" t="s">
        <v>166</v>
      </c>
      <c r="B97" s="1" t="s">
        <v>58</v>
      </c>
      <c r="C97" s="2" t="s">
        <v>58</v>
      </c>
      <c r="D97" s="3" t="s">
        <v>308</v>
      </c>
      <c r="E97" s="4" t="s">
        <v>66</v>
      </c>
      <c r="F97" s="61" t="s">
        <v>30</v>
      </c>
      <c r="G97" s="1" t="s">
        <v>31</v>
      </c>
      <c r="H97" s="1" t="s">
        <v>36</v>
      </c>
      <c r="I97" s="61" t="s">
        <v>32</v>
      </c>
      <c r="J97" s="1" t="s">
        <v>33</v>
      </c>
      <c r="K97" s="5">
        <v>397786.26</v>
      </c>
      <c r="L97" s="1" t="s">
        <v>449</v>
      </c>
      <c r="M97" s="61" t="s">
        <v>456</v>
      </c>
      <c r="N97" s="1" t="s">
        <v>37</v>
      </c>
      <c r="O97" s="114" t="s">
        <v>35</v>
      </c>
      <c r="P97" s="114"/>
      <c r="Q97" s="114"/>
      <c r="R97" s="114"/>
      <c r="S97" s="114"/>
      <c r="T97" s="114"/>
      <c r="U97" s="114"/>
      <c r="V97" s="114"/>
    </row>
    <row r="98" spans="1:22" s="7" customFormat="1" ht="56.25">
      <c r="A98" s="104" t="s">
        <v>479</v>
      </c>
      <c r="B98" s="1" t="s">
        <v>58</v>
      </c>
      <c r="C98" s="2" t="s">
        <v>58</v>
      </c>
      <c r="D98" s="10" t="s">
        <v>83</v>
      </c>
      <c r="E98" s="4" t="s">
        <v>66</v>
      </c>
      <c r="F98" s="61" t="s">
        <v>30</v>
      </c>
      <c r="G98" s="1" t="s">
        <v>31</v>
      </c>
      <c r="H98" s="1" t="s">
        <v>36</v>
      </c>
      <c r="I98" s="61" t="s">
        <v>32</v>
      </c>
      <c r="J98" s="1" t="s">
        <v>33</v>
      </c>
      <c r="K98" s="5">
        <f>6495000*1.18</f>
        <v>7664100</v>
      </c>
      <c r="L98" s="1" t="s">
        <v>279</v>
      </c>
      <c r="M98" s="61" t="s">
        <v>332</v>
      </c>
      <c r="N98" s="1" t="s">
        <v>37</v>
      </c>
      <c r="O98" s="114" t="s">
        <v>35</v>
      </c>
      <c r="P98" s="114"/>
      <c r="Q98" s="114"/>
      <c r="R98" s="114"/>
      <c r="S98" s="114"/>
      <c r="T98" s="114"/>
      <c r="U98" s="114"/>
      <c r="V98" s="114"/>
    </row>
    <row r="99" spans="1:22" s="7" customFormat="1" ht="56.25">
      <c r="A99" s="104" t="s">
        <v>480</v>
      </c>
      <c r="B99" s="1" t="s">
        <v>58</v>
      </c>
      <c r="C99" s="2" t="s">
        <v>58</v>
      </c>
      <c r="D99" s="10" t="s">
        <v>505</v>
      </c>
      <c r="E99" s="4" t="s">
        <v>66</v>
      </c>
      <c r="F99" s="61" t="s">
        <v>30</v>
      </c>
      <c r="G99" s="1" t="s">
        <v>31</v>
      </c>
      <c r="H99" s="1" t="s">
        <v>36</v>
      </c>
      <c r="I99" s="61" t="s">
        <v>32</v>
      </c>
      <c r="J99" s="1" t="s">
        <v>33</v>
      </c>
      <c r="K99" s="5">
        <v>1663507.36</v>
      </c>
      <c r="L99" s="1" t="s">
        <v>279</v>
      </c>
      <c r="M99" s="61" t="s">
        <v>326</v>
      </c>
      <c r="N99" s="1" t="s">
        <v>37</v>
      </c>
      <c r="O99" s="114" t="s">
        <v>35</v>
      </c>
      <c r="P99" s="114"/>
      <c r="Q99" s="114"/>
      <c r="R99" s="114"/>
      <c r="S99" s="114"/>
      <c r="T99" s="114"/>
      <c r="U99" s="114"/>
      <c r="V99" s="114"/>
    </row>
    <row r="100" spans="1:22" s="7" customFormat="1" ht="56.25">
      <c r="A100" s="104" t="s">
        <v>103</v>
      </c>
      <c r="B100" s="1" t="s">
        <v>58</v>
      </c>
      <c r="C100" s="2" t="s">
        <v>58</v>
      </c>
      <c r="D100" s="10" t="s">
        <v>286</v>
      </c>
      <c r="E100" s="4" t="s">
        <v>82</v>
      </c>
      <c r="F100" s="61" t="s">
        <v>80</v>
      </c>
      <c r="G100" s="1" t="s">
        <v>81</v>
      </c>
      <c r="H100" s="1" t="s">
        <v>287</v>
      </c>
      <c r="I100" s="61" t="s">
        <v>32</v>
      </c>
      <c r="J100" s="1" t="s">
        <v>33</v>
      </c>
      <c r="K100" s="5">
        <v>1875020</v>
      </c>
      <c r="L100" s="53" t="s">
        <v>572</v>
      </c>
      <c r="M100" s="1" t="s">
        <v>288</v>
      </c>
      <c r="N100" s="1" t="s">
        <v>37</v>
      </c>
      <c r="O100" s="108" t="s">
        <v>35</v>
      </c>
      <c r="P100" s="109"/>
      <c r="Q100" s="109"/>
      <c r="R100" s="109"/>
      <c r="S100" s="109"/>
      <c r="T100" s="109"/>
      <c r="U100" s="109"/>
      <c r="V100" s="110"/>
    </row>
    <row r="101" spans="1:22" s="7" customFormat="1" ht="33.75">
      <c r="A101" s="104" t="s">
        <v>481</v>
      </c>
      <c r="B101" s="1" t="s">
        <v>58</v>
      </c>
      <c r="C101" s="2" t="s">
        <v>58</v>
      </c>
      <c r="D101" s="10" t="s">
        <v>289</v>
      </c>
      <c r="E101" s="4" t="s">
        <v>67</v>
      </c>
      <c r="F101" s="61" t="s">
        <v>30</v>
      </c>
      <c r="G101" s="1" t="s">
        <v>31</v>
      </c>
      <c r="H101" s="1" t="s">
        <v>38</v>
      </c>
      <c r="I101" s="61" t="s">
        <v>32</v>
      </c>
      <c r="J101" s="1" t="s">
        <v>33</v>
      </c>
      <c r="K101" s="5">
        <f>214000*1.18</f>
        <v>252520</v>
      </c>
      <c r="L101" s="53" t="s">
        <v>245</v>
      </c>
      <c r="M101" s="22" t="s">
        <v>241</v>
      </c>
      <c r="N101" s="1" t="s">
        <v>37</v>
      </c>
      <c r="O101" s="114" t="s">
        <v>35</v>
      </c>
      <c r="P101" s="114"/>
      <c r="Q101" s="114"/>
      <c r="R101" s="114"/>
      <c r="S101" s="114"/>
      <c r="T101" s="114"/>
      <c r="U101" s="114"/>
      <c r="V101" s="114"/>
    </row>
    <row r="102" spans="1:22" s="7" customFormat="1" ht="42" customHeight="1">
      <c r="A102" s="104" t="s">
        <v>482</v>
      </c>
      <c r="B102" s="1" t="s">
        <v>58</v>
      </c>
      <c r="C102" s="2" t="s">
        <v>58</v>
      </c>
      <c r="D102" s="10" t="s">
        <v>325</v>
      </c>
      <c r="E102" s="4" t="s">
        <v>67</v>
      </c>
      <c r="F102" s="61" t="s">
        <v>30</v>
      </c>
      <c r="G102" s="1" t="s">
        <v>31</v>
      </c>
      <c r="H102" s="1" t="s">
        <v>38</v>
      </c>
      <c r="I102" s="61" t="s">
        <v>32</v>
      </c>
      <c r="J102" s="1" t="s">
        <v>33</v>
      </c>
      <c r="K102" s="5">
        <f>8072000*1.18</f>
        <v>9524960</v>
      </c>
      <c r="L102" s="22" t="s">
        <v>343</v>
      </c>
      <c r="M102" s="22" t="s">
        <v>324</v>
      </c>
      <c r="N102" s="1" t="s">
        <v>37</v>
      </c>
      <c r="O102" s="114" t="s">
        <v>35</v>
      </c>
      <c r="P102" s="114"/>
      <c r="Q102" s="114"/>
      <c r="R102" s="114"/>
      <c r="S102" s="114"/>
      <c r="T102" s="114"/>
      <c r="U102" s="114"/>
      <c r="V102" s="114"/>
    </row>
    <row r="103" spans="1:22" s="7" customFormat="1" ht="56.25">
      <c r="A103" s="104" t="s">
        <v>104</v>
      </c>
      <c r="B103" s="1" t="s">
        <v>58</v>
      </c>
      <c r="C103" s="1" t="s">
        <v>58</v>
      </c>
      <c r="D103" s="10" t="s">
        <v>304</v>
      </c>
      <c r="E103" s="4" t="s">
        <v>82</v>
      </c>
      <c r="F103" s="61" t="s">
        <v>30</v>
      </c>
      <c r="G103" s="1" t="s">
        <v>31</v>
      </c>
      <c r="H103" s="1" t="s">
        <v>25</v>
      </c>
      <c r="I103" s="61" t="s">
        <v>32</v>
      </c>
      <c r="J103" s="1" t="s">
        <v>33</v>
      </c>
      <c r="K103" s="5">
        <f>200000*1.18</f>
        <v>236000</v>
      </c>
      <c r="L103" s="22" t="s">
        <v>343</v>
      </c>
      <c r="M103" s="1" t="s">
        <v>288</v>
      </c>
      <c r="N103" s="1" t="s">
        <v>37</v>
      </c>
      <c r="O103" s="108" t="s">
        <v>35</v>
      </c>
      <c r="P103" s="109"/>
      <c r="Q103" s="109"/>
      <c r="R103" s="109"/>
      <c r="S103" s="109"/>
      <c r="T103" s="109"/>
      <c r="U103" s="109"/>
      <c r="V103" s="110"/>
    </row>
    <row r="104" spans="1:22" s="7" customFormat="1" ht="56.25">
      <c r="A104" s="104" t="s">
        <v>167</v>
      </c>
      <c r="B104" s="1" t="s">
        <v>58</v>
      </c>
      <c r="C104" s="1" t="s">
        <v>58</v>
      </c>
      <c r="D104" s="10" t="s">
        <v>546</v>
      </c>
      <c r="E104" s="4" t="s">
        <v>82</v>
      </c>
      <c r="F104" s="61" t="s">
        <v>30</v>
      </c>
      <c r="G104" s="1" t="s">
        <v>31</v>
      </c>
      <c r="H104" s="1" t="s">
        <v>25</v>
      </c>
      <c r="I104" s="61" t="s">
        <v>32</v>
      </c>
      <c r="J104" s="1" t="s">
        <v>33</v>
      </c>
      <c r="K104" s="5">
        <v>574852.82</v>
      </c>
      <c r="L104" s="53" t="s">
        <v>449</v>
      </c>
      <c r="M104" s="1" t="s">
        <v>294</v>
      </c>
      <c r="N104" s="1" t="s">
        <v>37</v>
      </c>
      <c r="O104" s="108" t="s">
        <v>35</v>
      </c>
      <c r="P104" s="109"/>
      <c r="Q104" s="109"/>
      <c r="R104" s="109"/>
      <c r="S104" s="109"/>
      <c r="T104" s="109"/>
      <c r="U104" s="109"/>
      <c r="V104" s="110"/>
    </row>
    <row r="105" spans="1:22" s="7" customFormat="1" ht="56.25">
      <c r="A105" s="104" t="s">
        <v>105</v>
      </c>
      <c r="B105" s="1" t="s">
        <v>58</v>
      </c>
      <c r="C105" s="1" t="s">
        <v>58</v>
      </c>
      <c r="D105" s="3" t="s">
        <v>605</v>
      </c>
      <c r="E105" s="4" t="s">
        <v>113</v>
      </c>
      <c r="F105" s="61" t="s">
        <v>30</v>
      </c>
      <c r="G105" s="1" t="s">
        <v>31</v>
      </c>
      <c r="H105" s="1" t="s">
        <v>25</v>
      </c>
      <c r="I105" s="61" t="s">
        <v>32</v>
      </c>
      <c r="J105" s="1" t="s">
        <v>33</v>
      </c>
      <c r="K105" s="5">
        <v>1765516</v>
      </c>
      <c r="L105" s="53" t="s">
        <v>241</v>
      </c>
      <c r="M105" s="1" t="s">
        <v>594</v>
      </c>
      <c r="N105" s="1" t="s">
        <v>37</v>
      </c>
      <c r="O105" s="114" t="s">
        <v>35</v>
      </c>
      <c r="P105" s="114"/>
      <c r="Q105" s="114"/>
      <c r="R105" s="114"/>
      <c r="S105" s="114"/>
      <c r="T105" s="114"/>
      <c r="U105" s="114"/>
      <c r="V105" s="114"/>
    </row>
    <row r="106" spans="1:22" s="7" customFormat="1" ht="56.25">
      <c r="A106" s="104" t="s">
        <v>124</v>
      </c>
      <c r="B106" s="1" t="s">
        <v>422</v>
      </c>
      <c r="C106" s="2" t="s">
        <v>310</v>
      </c>
      <c r="D106" s="3" t="s">
        <v>563</v>
      </c>
      <c r="E106" s="4" t="s">
        <v>113</v>
      </c>
      <c r="F106" s="61" t="s">
        <v>30</v>
      </c>
      <c r="G106" s="1" t="s">
        <v>31</v>
      </c>
      <c r="H106" s="1" t="s">
        <v>25</v>
      </c>
      <c r="I106" s="61" t="s">
        <v>32</v>
      </c>
      <c r="J106" s="1" t="s">
        <v>33</v>
      </c>
      <c r="K106" s="5">
        <v>172304.78</v>
      </c>
      <c r="L106" s="90" t="s">
        <v>572</v>
      </c>
      <c r="M106" s="1" t="s">
        <v>290</v>
      </c>
      <c r="N106" s="1" t="s">
        <v>37</v>
      </c>
      <c r="O106" s="114" t="s">
        <v>35</v>
      </c>
      <c r="P106" s="114"/>
      <c r="Q106" s="114"/>
      <c r="R106" s="114"/>
      <c r="S106" s="114"/>
      <c r="T106" s="114"/>
      <c r="U106" s="114"/>
      <c r="V106" s="114"/>
    </row>
    <row r="107" spans="1:22" s="7" customFormat="1" ht="123.75">
      <c r="A107" s="104" t="s">
        <v>168</v>
      </c>
      <c r="B107" s="1" t="s">
        <v>157</v>
      </c>
      <c r="C107" s="9" t="s">
        <v>157</v>
      </c>
      <c r="D107" s="3" t="s">
        <v>575</v>
      </c>
      <c r="E107" s="4" t="s">
        <v>82</v>
      </c>
      <c r="F107" s="61" t="s">
        <v>578</v>
      </c>
      <c r="G107" s="1" t="s">
        <v>576</v>
      </c>
      <c r="H107" s="1" t="s">
        <v>577</v>
      </c>
      <c r="I107" s="61" t="s">
        <v>32</v>
      </c>
      <c r="J107" s="1" t="s">
        <v>33</v>
      </c>
      <c r="K107" s="177">
        <v>24246595.6</v>
      </c>
      <c r="L107" s="22" t="s">
        <v>572</v>
      </c>
      <c r="M107" s="178" t="s">
        <v>558</v>
      </c>
      <c r="N107" s="1" t="s">
        <v>37</v>
      </c>
      <c r="O107" s="114" t="s">
        <v>35</v>
      </c>
      <c r="P107" s="114"/>
      <c r="Q107" s="114"/>
      <c r="R107" s="114"/>
      <c r="S107" s="114"/>
      <c r="T107" s="114"/>
      <c r="U107" s="114"/>
      <c r="V107" s="114"/>
    </row>
    <row r="108" spans="1:22" s="7" customFormat="1" ht="56.25">
      <c r="A108" s="104" t="s">
        <v>382</v>
      </c>
      <c r="B108" s="1" t="s">
        <v>58</v>
      </c>
      <c r="C108" s="1" t="s">
        <v>58</v>
      </c>
      <c r="D108" s="10" t="s">
        <v>293</v>
      </c>
      <c r="E108" s="4" t="s">
        <v>66</v>
      </c>
      <c r="F108" s="61" t="s">
        <v>30</v>
      </c>
      <c r="G108" s="1" t="s">
        <v>31</v>
      </c>
      <c r="H108" s="1" t="s">
        <v>41</v>
      </c>
      <c r="I108" s="61" t="s">
        <v>32</v>
      </c>
      <c r="J108" s="1" t="s">
        <v>33</v>
      </c>
      <c r="K108" s="5">
        <f>450000*1.18+429520</f>
        <v>960520</v>
      </c>
      <c r="L108" s="179" t="s">
        <v>241</v>
      </c>
      <c r="M108" s="1" t="s">
        <v>241</v>
      </c>
      <c r="N108" s="1" t="s">
        <v>37</v>
      </c>
      <c r="O108" s="114" t="s">
        <v>35</v>
      </c>
      <c r="P108" s="114"/>
      <c r="Q108" s="114"/>
      <c r="R108" s="114"/>
      <c r="S108" s="114"/>
      <c r="T108" s="114"/>
      <c r="U108" s="114"/>
      <c r="V108" s="114"/>
    </row>
    <row r="109" spans="1:22" s="7" customFormat="1" ht="56.25">
      <c r="A109" s="104" t="s">
        <v>170</v>
      </c>
      <c r="B109" s="1" t="s">
        <v>157</v>
      </c>
      <c r="C109" s="9" t="s">
        <v>157</v>
      </c>
      <c r="D109" s="3" t="s">
        <v>592</v>
      </c>
      <c r="E109" s="4" t="s">
        <v>82</v>
      </c>
      <c r="F109" s="104" t="s">
        <v>30</v>
      </c>
      <c r="G109" s="1" t="s">
        <v>31</v>
      </c>
      <c r="H109" s="1" t="s">
        <v>36</v>
      </c>
      <c r="I109" s="104" t="s">
        <v>32</v>
      </c>
      <c r="J109" s="1" t="s">
        <v>33</v>
      </c>
      <c r="K109" s="5">
        <v>1051265.54</v>
      </c>
      <c r="L109" s="176" t="s">
        <v>245</v>
      </c>
      <c r="M109" s="1" t="s">
        <v>284</v>
      </c>
      <c r="N109" s="1" t="s">
        <v>37</v>
      </c>
      <c r="O109" s="114" t="s">
        <v>35</v>
      </c>
      <c r="P109" s="114"/>
      <c r="Q109" s="114"/>
      <c r="R109" s="114"/>
      <c r="S109" s="114"/>
      <c r="T109" s="114"/>
      <c r="U109" s="114"/>
      <c r="V109" s="114"/>
    </row>
    <row r="110" spans="1:22" s="7" customFormat="1" ht="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1">
        <f>SUM(K77:K109)</f>
        <v>393361726</v>
      </c>
      <c r="L110" s="30"/>
      <c r="M110" s="30"/>
      <c r="N110" s="30"/>
      <c r="O110" s="145"/>
      <c r="P110" s="146"/>
      <c r="Q110" s="146"/>
      <c r="R110" s="146"/>
      <c r="S110" s="146"/>
      <c r="T110" s="146"/>
      <c r="U110" s="146"/>
      <c r="V110" s="147"/>
    </row>
    <row r="111" spans="1:22" s="7" customFormat="1" ht="15">
      <c r="A111" s="148" t="s">
        <v>69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50"/>
    </row>
    <row r="112" spans="1:22" s="7" customFormat="1" ht="60">
      <c r="A112" s="61" t="s">
        <v>171</v>
      </c>
      <c r="B112" s="1" t="s">
        <v>423</v>
      </c>
      <c r="C112" s="61" t="s">
        <v>266</v>
      </c>
      <c r="D112" s="75" t="s">
        <v>117</v>
      </c>
      <c r="E112" s="1" t="s">
        <v>71</v>
      </c>
      <c r="F112" s="61" t="s">
        <v>52</v>
      </c>
      <c r="G112" s="1" t="s">
        <v>53</v>
      </c>
      <c r="H112" s="1" t="s">
        <v>36</v>
      </c>
      <c r="I112" s="61" t="s">
        <v>32</v>
      </c>
      <c r="J112" s="1" t="s">
        <v>33</v>
      </c>
      <c r="K112" s="5">
        <v>272435987</v>
      </c>
      <c r="L112" s="6" t="s">
        <v>210</v>
      </c>
      <c r="M112" s="1" t="s">
        <v>137</v>
      </c>
      <c r="N112" s="1" t="s">
        <v>70</v>
      </c>
      <c r="O112" s="114" t="s">
        <v>35</v>
      </c>
      <c r="P112" s="114"/>
      <c r="Q112" s="114"/>
      <c r="R112" s="114"/>
      <c r="S112" s="114"/>
      <c r="T112" s="114"/>
      <c r="U112" s="114"/>
      <c r="V112" s="114"/>
    </row>
    <row r="113" spans="1:22" s="7" customFormat="1" ht="60">
      <c r="A113" s="61" t="s">
        <v>383</v>
      </c>
      <c r="B113" s="1" t="s">
        <v>265</v>
      </c>
      <c r="C113" s="61" t="s">
        <v>424</v>
      </c>
      <c r="D113" s="75" t="s">
        <v>267</v>
      </c>
      <c r="E113" s="1" t="s">
        <v>71</v>
      </c>
      <c r="F113" s="61" t="s">
        <v>118</v>
      </c>
      <c r="G113" s="1" t="s">
        <v>169</v>
      </c>
      <c r="H113" s="1" t="s">
        <v>36</v>
      </c>
      <c r="I113" s="61" t="s">
        <v>32</v>
      </c>
      <c r="J113" s="1" t="s">
        <v>33</v>
      </c>
      <c r="K113" s="71">
        <v>4608425.74</v>
      </c>
      <c r="L113" s="6" t="s">
        <v>210</v>
      </c>
      <c r="M113" s="1" t="s">
        <v>137</v>
      </c>
      <c r="N113" s="1" t="s">
        <v>70</v>
      </c>
      <c r="O113" s="114" t="s">
        <v>35</v>
      </c>
      <c r="P113" s="114"/>
      <c r="Q113" s="114"/>
      <c r="R113" s="114"/>
      <c r="S113" s="114"/>
      <c r="T113" s="114"/>
      <c r="U113" s="114"/>
      <c r="V113" s="114"/>
    </row>
    <row r="114" spans="1:22" s="7" customFormat="1" ht="36">
      <c r="A114" s="104" t="s">
        <v>186</v>
      </c>
      <c r="B114" s="1" t="s">
        <v>425</v>
      </c>
      <c r="C114" s="1" t="s">
        <v>425</v>
      </c>
      <c r="D114" s="3" t="s">
        <v>239</v>
      </c>
      <c r="E114" s="1" t="s">
        <v>183</v>
      </c>
      <c r="F114" s="61" t="s">
        <v>30</v>
      </c>
      <c r="G114" s="1" t="s">
        <v>31</v>
      </c>
      <c r="H114" s="1" t="s">
        <v>36</v>
      </c>
      <c r="I114" s="61" t="s">
        <v>32</v>
      </c>
      <c r="J114" s="1" t="s">
        <v>33</v>
      </c>
      <c r="K114" s="5">
        <v>405060.96</v>
      </c>
      <c r="L114" s="6" t="s">
        <v>210</v>
      </c>
      <c r="M114" s="6" t="s">
        <v>137</v>
      </c>
      <c r="N114" s="1" t="s">
        <v>70</v>
      </c>
      <c r="O114" s="114" t="s">
        <v>35</v>
      </c>
      <c r="P114" s="114"/>
      <c r="Q114" s="114"/>
      <c r="R114" s="114"/>
      <c r="S114" s="114"/>
      <c r="T114" s="114"/>
      <c r="U114" s="114"/>
      <c r="V114" s="114"/>
    </row>
    <row r="115" spans="1:22" s="7" customFormat="1" ht="36">
      <c r="A115" s="104" t="s">
        <v>187</v>
      </c>
      <c r="B115" s="1" t="s">
        <v>425</v>
      </c>
      <c r="C115" s="61" t="s">
        <v>425</v>
      </c>
      <c r="D115" s="3" t="s">
        <v>240</v>
      </c>
      <c r="E115" s="1" t="s">
        <v>183</v>
      </c>
      <c r="F115" s="61" t="s">
        <v>30</v>
      </c>
      <c r="G115" s="1" t="s">
        <v>31</v>
      </c>
      <c r="H115" s="1" t="s">
        <v>36</v>
      </c>
      <c r="I115" s="61" t="s">
        <v>32</v>
      </c>
      <c r="J115" s="1" t="s">
        <v>33</v>
      </c>
      <c r="K115" s="5">
        <v>1412341.82</v>
      </c>
      <c r="L115" s="6" t="s">
        <v>210</v>
      </c>
      <c r="M115" s="6" t="s">
        <v>137</v>
      </c>
      <c r="N115" s="1" t="s">
        <v>70</v>
      </c>
      <c r="O115" s="114" t="s">
        <v>35</v>
      </c>
      <c r="P115" s="114"/>
      <c r="Q115" s="114"/>
      <c r="R115" s="114"/>
      <c r="S115" s="114"/>
      <c r="T115" s="114"/>
      <c r="U115" s="114"/>
      <c r="V115" s="114"/>
    </row>
    <row r="116" spans="1:22" s="7" customFormat="1" ht="63.75" customHeight="1">
      <c r="A116" s="104" t="s">
        <v>188</v>
      </c>
      <c r="B116" s="4" t="s">
        <v>426</v>
      </c>
      <c r="C116" s="4" t="s">
        <v>237</v>
      </c>
      <c r="D116" s="32" t="s">
        <v>464</v>
      </c>
      <c r="E116" s="1" t="s">
        <v>128</v>
      </c>
      <c r="F116" s="61" t="s">
        <v>30</v>
      </c>
      <c r="G116" s="1" t="s">
        <v>31</v>
      </c>
      <c r="H116" s="1" t="s">
        <v>36</v>
      </c>
      <c r="I116" s="61" t="s">
        <v>32</v>
      </c>
      <c r="J116" s="1" t="s">
        <v>33</v>
      </c>
      <c r="K116" s="5">
        <f>397760+2598810.86</f>
        <v>2996570.86</v>
      </c>
      <c r="L116" s="1" t="s">
        <v>210</v>
      </c>
      <c r="M116" s="1" t="s">
        <v>137</v>
      </c>
      <c r="N116" s="1" t="s">
        <v>37</v>
      </c>
      <c r="O116" s="108" t="s">
        <v>180</v>
      </c>
      <c r="P116" s="146"/>
      <c r="Q116" s="146"/>
      <c r="R116" s="146"/>
      <c r="S116" s="146"/>
      <c r="T116" s="146"/>
      <c r="U116" s="146"/>
      <c r="V116" s="147"/>
    </row>
    <row r="117" spans="1:22" s="7" customFormat="1" ht="60">
      <c r="A117" s="104" t="s">
        <v>384</v>
      </c>
      <c r="B117" s="4" t="s">
        <v>248</v>
      </c>
      <c r="C117" s="61" t="s">
        <v>539</v>
      </c>
      <c r="D117" s="32" t="s">
        <v>178</v>
      </c>
      <c r="E117" s="1" t="s">
        <v>179</v>
      </c>
      <c r="F117" s="61" t="s">
        <v>30</v>
      </c>
      <c r="G117" s="1" t="s">
        <v>31</v>
      </c>
      <c r="H117" s="1" t="s">
        <v>36</v>
      </c>
      <c r="I117" s="61" t="s">
        <v>32</v>
      </c>
      <c r="J117" s="1" t="s">
        <v>33</v>
      </c>
      <c r="K117" s="5">
        <v>300000</v>
      </c>
      <c r="L117" s="22" t="s">
        <v>210</v>
      </c>
      <c r="M117" s="1" t="s">
        <v>264</v>
      </c>
      <c r="N117" s="1" t="s">
        <v>37</v>
      </c>
      <c r="O117" s="108" t="s">
        <v>35</v>
      </c>
      <c r="P117" s="109"/>
      <c r="Q117" s="109"/>
      <c r="R117" s="109"/>
      <c r="S117" s="109"/>
      <c r="T117" s="109"/>
      <c r="U117" s="109"/>
      <c r="V117" s="110"/>
    </row>
    <row r="118" spans="1:22" s="7" customFormat="1" ht="45">
      <c r="A118" s="104" t="s">
        <v>189</v>
      </c>
      <c r="B118" s="4" t="s">
        <v>542</v>
      </c>
      <c r="C118" s="61" t="s">
        <v>551</v>
      </c>
      <c r="D118" s="32" t="s">
        <v>497</v>
      </c>
      <c r="E118" s="1" t="s">
        <v>173</v>
      </c>
      <c r="F118" s="61" t="s">
        <v>30</v>
      </c>
      <c r="G118" s="1" t="s">
        <v>31</v>
      </c>
      <c r="H118" s="1" t="s">
        <v>36</v>
      </c>
      <c r="I118" s="61" t="s">
        <v>32</v>
      </c>
      <c r="J118" s="1" t="s">
        <v>33</v>
      </c>
      <c r="K118" s="5">
        <v>982800</v>
      </c>
      <c r="L118" s="1" t="s">
        <v>210</v>
      </c>
      <c r="M118" s="1" t="s">
        <v>137</v>
      </c>
      <c r="N118" s="1" t="s">
        <v>70</v>
      </c>
      <c r="O118" s="114" t="s">
        <v>35</v>
      </c>
      <c r="P118" s="114"/>
      <c r="Q118" s="114"/>
      <c r="R118" s="114"/>
      <c r="S118" s="114"/>
      <c r="T118" s="114"/>
      <c r="U118" s="114"/>
      <c r="V118" s="114"/>
    </row>
    <row r="119" spans="1:22" s="7" customFormat="1" ht="90">
      <c r="A119" s="104" t="s">
        <v>190</v>
      </c>
      <c r="B119" s="1" t="s">
        <v>425</v>
      </c>
      <c r="C119" s="61" t="s">
        <v>425</v>
      </c>
      <c r="D119" s="3" t="s">
        <v>238</v>
      </c>
      <c r="E119" s="1" t="s">
        <v>183</v>
      </c>
      <c r="F119" s="61" t="s">
        <v>30</v>
      </c>
      <c r="G119" s="1" t="s">
        <v>31</v>
      </c>
      <c r="H119" s="1" t="s">
        <v>36</v>
      </c>
      <c r="I119" s="61" t="s">
        <v>32</v>
      </c>
      <c r="J119" s="1" t="s">
        <v>33</v>
      </c>
      <c r="K119" s="5">
        <v>4247844.24</v>
      </c>
      <c r="L119" s="6" t="s">
        <v>210</v>
      </c>
      <c r="M119" s="6" t="s">
        <v>137</v>
      </c>
      <c r="N119" s="1" t="s">
        <v>70</v>
      </c>
      <c r="O119" s="114" t="s">
        <v>35</v>
      </c>
      <c r="P119" s="114"/>
      <c r="Q119" s="114"/>
      <c r="R119" s="114"/>
      <c r="S119" s="114"/>
      <c r="T119" s="114"/>
      <c r="U119" s="114"/>
      <c r="V119" s="114"/>
    </row>
    <row r="120" spans="1:22" s="7" customFormat="1" ht="67.5">
      <c r="A120" s="104" t="s">
        <v>191</v>
      </c>
      <c r="B120" s="1" t="s">
        <v>425</v>
      </c>
      <c r="C120" s="1" t="s">
        <v>425</v>
      </c>
      <c r="D120" s="3" t="s">
        <v>184</v>
      </c>
      <c r="E120" s="1" t="s">
        <v>183</v>
      </c>
      <c r="F120" s="61" t="s">
        <v>30</v>
      </c>
      <c r="G120" s="1" t="s">
        <v>31</v>
      </c>
      <c r="H120" s="1" t="s">
        <v>36</v>
      </c>
      <c r="I120" s="61" t="s">
        <v>32</v>
      </c>
      <c r="J120" s="1" t="s">
        <v>33</v>
      </c>
      <c r="K120" s="5">
        <v>237456</v>
      </c>
      <c r="L120" s="6" t="s">
        <v>210</v>
      </c>
      <c r="M120" s="6" t="s">
        <v>137</v>
      </c>
      <c r="N120" s="1" t="s">
        <v>70</v>
      </c>
      <c r="O120" s="114" t="s">
        <v>35</v>
      </c>
      <c r="P120" s="114"/>
      <c r="Q120" s="114"/>
      <c r="R120" s="114"/>
      <c r="S120" s="114"/>
      <c r="T120" s="114"/>
      <c r="U120" s="114"/>
      <c r="V120" s="114"/>
    </row>
    <row r="121" spans="1:22" s="7" customFormat="1" ht="36">
      <c r="A121" s="104" t="s">
        <v>192</v>
      </c>
      <c r="B121" s="4" t="s">
        <v>542</v>
      </c>
      <c r="C121" s="61" t="s">
        <v>551</v>
      </c>
      <c r="D121" s="3" t="s">
        <v>177</v>
      </c>
      <c r="E121" s="1" t="s">
        <v>65</v>
      </c>
      <c r="F121" s="61" t="s">
        <v>30</v>
      </c>
      <c r="G121" s="1" t="s">
        <v>31</v>
      </c>
      <c r="H121" s="1" t="s">
        <v>36</v>
      </c>
      <c r="I121" s="61" t="s">
        <v>32</v>
      </c>
      <c r="J121" s="1" t="s">
        <v>33</v>
      </c>
      <c r="K121" s="33">
        <v>457848</v>
      </c>
      <c r="L121" s="1" t="s">
        <v>210</v>
      </c>
      <c r="M121" s="1" t="s">
        <v>137</v>
      </c>
      <c r="N121" s="1" t="s">
        <v>70</v>
      </c>
      <c r="O121" s="108" t="s">
        <v>35</v>
      </c>
      <c r="P121" s="109"/>
      <c r="Q121" s="109"/>
      <c r="R121" s="109"/>
      <c r="S121" s="109"/>
      <c r="T121" s="109"/>
      <c r="U121" s="109"/>
      <c r="V121" s="110"/>
    </row>
    <row r="122" spans="1:22" s="7" customFormat="1" ht="36">
      <c r="A122" s="104" t="s">
        <v>193</v>
      </c>
      <c r="B122" s="4" t="s">
        <v>542</v>
      </c>
      <c r="C122" s="61" t="s">
        <v>551</v>
      </c>
      <c r="D122" s="32" t="s">
        <v>182</v>
      </c>
      <c r="E122" s="1" t="s">
        <v>173</v>
      </c>
      <c r="F122" s="61" t="s">
        <v>30</v>
      </c>
      <c r="G122" s="1" t="s">
        <v>31</v>
      </c>
      <c r="H122" s="1" t="s">
        <v>36</v>
      </c>
      <c r="I122" s="61" t="s">
        <v>32</v>
      </c>
      <c r="J122" s="1" t="s">
        <v>33</v>
      </c>
      <c r="K122" s="5">
        <v>322248.74</v>
      </c>
      <c r="L122" s="61" t="s">
        <v>210</v>
      </c>
      <c r="M122" s="1" t="s">
        <v>137</v>
      </c>
      <c r="N122" s="1" t="s">
        <v>70</v>
      </c>
      <c r="O122" s="114" t="s">
        <v>35</v>
      </c>
      <c r="P122" s="114"/>
      <c r="Q122" s="114"/>
      <c r="R122" s="114"/>
      <c r="S122" s="114"/>
      <c r="T122" s="114"/>
      <c r="U122" s="114"/>
      <c r="V122" s="114"/>
    </row>
    <row r="123" spans="1:22" s="7" customFormat="1" ht="36">
      <c r="A123" s="104" t="s">
        <v>176</v>
      </c>
      <c r="B123" s="4" t="s">
        <v>428</v>
      </c>
      <c r="C123" s="61" t="s">
        <v>261</v>
      </c>
      <c r="D123" s="32" t="s">
        <v>181</v>
      </c>
      <c r="E123" s="1" t="s">
        <v>172</v>
      </c>
      <c r="F123" s="61" t="s">
        <v>30</v>
      </c>
      <c r="G123" s="1" t="s">
        <v>31</v>
      </c>
      <c r="H123" s="1" t="s">
        <v>36</v>
      </c>
      <c r="I123" s="61" t="s">
        <v>32</v>
      </c>
      <c r="J123" s="1" t="s">
        <v>33</v>
      </c>
      <c r="K123" s="33">
        <v>194700</v>
      </c>
      <c r="L123" s="61" t="s">
        <v>210</v>
      </c>
      <c r="M123" s="1" t="s">
        <v>137</v>
      </c>
      <c r="N123" s="1" t="s">
        <v>70</v>
      </c>
      <c r="O123" s="114" t="s">
        <v>35</v>
      </c>
      <c r="P123" s="114"/>
      <c r="Q123" s="114"/>
      <c r="R123" s="114"/>
      <c r="S123" s="114"/>
      <c r="T123" s="114"/>
      <c r="U123" s="114"/>
      <c r="V123" s="114"/>
    </row>
    <row r="124" spans="1:22" s="7" customFormat="1" ht="84">
      <c r="A124" s="104" t="s">
        <v>194</v>
      </c>
      <c r="B124" s="1" t="s">
        <v>248</v>
      </c>
      <c r="C124" s="61" t="s">
        <v>550</v>
      </c>
      <c r="D124" s="32" t="s">
        <v>108</v>
      </c>
      <c r="E124" s="1" t="s">
        <v>109</v>
      </c>
      <c r="F124" s="61" t="s">
        <v>30</v>
      </c>
      <c r="G124" s="1" t="s">
        <v>31</v>
      </c>
      <c r="H124" s="1" t="s">
        <v>36</v>
      </c>
      <c r="I124" s="61" t="s">
        <v>32</v>
      </c>
      <c r="J124" s="1" t="s">
        <v>33</v>
      </c>
      <c r="K124" s="33">
        <v>309889</v>
      </c>
      <c r="L124" s="6" t="s">
        <v>210</v>
      </c>
      <c r="M124" s="1" t="s">
        <v>137</v>
      </c>
      <c r="N124" s="1" t="s">
        <v>37</v>
      </c>
      <c r="O124" s="108" t="s">
        <v>35</v>
      </c>
      <c r="P124" s="146"/>
      <c r="Q124" s="146"/>
      <c r="R124" s="146"/>
      <c r="S124" s="146"/>
      <c r="T124" s="146"/>
      <c r="U124" s="146"/>
      <c r="V124" s="147"/>
    </row>
    <row r="125" spans="1:22" s="7" customFormat="1" ht="60">
      <c r="A125" s="104" t="s">
        <v>195</v>
      </c>
      <c r="B125" s="1" t="s">
        <v>433</v>
      </c>
      <c r="C125" s="61" t="s">
        <v>434</v>
      </c>
      <c r="D125" s="32" t="s">
        <v>361</v>
      </c>
      <c r="E125" s="1" t="s">
        <v>72</v>
      </c>
      <c r="F125" s="61" t="s">
        <v>30</v>
      </c>
      <c r="G125" s="1" t="s">
        <v>31</v>
      </c>
      <c r="H125" s="1" t="s">
        <v>36</v>
      </c>
      <c r="I125" s="61" t="s">
        <v>32</v>
      </c>
      <c r="J125" s="1" t="s">
        <v>33</v>
      </c>
      <c r="K125" s="5">
        <v>2125237.7</v>
      </c>
      <c r="L125" s="1" t="s">
        <v>210</v>
      </c>
      <c r="M125" s="1" t="s">
        <v>137</v>
      </c>
      <c r="N125" s="1" t="s">
        <v>70</v>
      </c>
      <c r="O125" s="108" t="s">
        <v>35</v>
      </c>
      <c r="P125" s="146"/>
      <c r="Q125" s="146"/>
      <c r="R125" s="146"/>
      <c r="S125" s="146"/>
      <c r="T125" s="146"/>
      <c r="U125" s="146"/>
      <c r="V125" s="147"/>
    </row>
    <row r="126" spans="1:22" s="7" customFormat="1" ht="64.5" customHeight="1">
      <c r="A126" s="104" t="s">
        <v>196</v>
      </c>
      <c r="B126" s="4" t="s">
        <v>435</v>
      </c>
      <c r="C126" s="61" t="s">
        <v>436</v>
      </c>
      <c r="D126" s="3" t="s">
        <v>353</v>
      </c>
      <c r="E126" s="1" t="s">
        <v>72</v>
      </c>
      <c r="F126" s="61" t="s">
        <v>30</v>
      </c>
      <c r="G126" s="1" t="s">
        <v>31</v>
      </c>
      <c r="H126" s="1" t="s">
        <v>36</v>
      </c>
      <c r="I126" s="61" t="s">
        <v>32</v>
      </c>
      <c r="J126" s="1" t="s">
        <v>33</v>
      </c>
      <c r="K126" s="33">
        <v>234720</v>
      </c>
      <c r="L126" s="1" t="s">
        <v>210</v>
      </c>
      <c r="M126" s="1" t="s">
        <v>354</v>
      </c>
      <c r="N126" s="1" t="s">
        <v>37</v>
      </c>
      <c r="O126" s="108" t="s">
        <v>35</v>
      </c>
      <c r="P126" s="146"/>
      <c r="Q126" s="146"/>
      <c r="R126" s="146"/>
      <c r="S126" s="146"/>
      <c r="T126" s="146"/>
      <c r="U126" s="146"/>
      <c r="V126" s="147"/>
    </row>
    <row r="127" spans="1:22" s="7" customFormat="1" ht="66.75" customHeight="1">
      <c r="A127" s="104" t="s">
        <v>197</v>
      </c>
      <c r="B127" s="4" t="s">
        <v>554</v>
      </c>
      <c r="C127" s="61" t="s">
        <v>436</v>
      </c>
      <c r="D127" s="3" t="s">
        <v>355</v>
      </c>
      <c r="E127" s="1" t="s">
        <v>72</v>
      </c>
      <c r="F127" s="61" t="s">
        <v>30</v>
      </c>
      <c r="G127" s="1" t="s">
        <v>31</v>
      </c>
      <c r="H127" s="1" t="s">
        <v>36</v>
      </c>
      <c r="I127" s="61" t="s">
        <v>32</v>
      </c>
      <c r="J127" s="1" t="s">
        <v>33</v>
      </c>
      <c r="K127" s="33">
        <v>150400</v>
      </c>
      <c r="L127" s="1" t="s">
        <v>210</v>
      </c>
      <c r="M127" s="1" t="s">
        <v>264</v>
      </c>
      <c r="N127" s="1" t="s">
        <v>37</v>
      </c>
      <c r="O127" s="108" t="s">
        <v>35</v>
      </c>
      <c r="P127" s="146"/>
      <c r="Q127" s="146"/>
      <c r="R127" s="146"/>
      <c r="S127" s="146"/>
      <c r="T127" s="146"/>
      <c r="U127" s="146"/>
      <c r="V127" s="147"/>
    </row>
    <row r="128" spans="1:22" s="7" customFormat="1" ht="36">
      <c r="A128" s="104" t="s">
        <v>198</v>
      </c>
      <c r="B128" s="4" t="s">
        <v>427</v>
      </c>
      <c r="C128" s="61" t="s">
        <v>259</v>
      </c>
      <c r="D128" s="32" t="s">
        <v>216</v>
      </c>
      <c r="E128" s="1" t="s">
        <v>172</v>
      </c>
      <c r="F128" s="61" t="s">
        <v>30</v>
      </c>
      <c r="G128" s="1" t="s">
        <v>31</v>
      </c>
      <c r="H128" s="1" t="s">
        <v>36</v>
      </c>
      <c r="I128" s="61" t="s">
        <v>32</v>
      </c>
      <c r="J128" s="1" t="s">
        <v>33</v>
      </c>
      <c r="K128" s="33">
        <v>2000000</v>
      </c>
      <c r="L128" s="61" t="s">
        <v>246</v>
      </c>
      <c r="M128" s="1" t="s">
        <v>470</v>
      </c>
      <c r="N128" s="1" t="s">
        <v>37</v>
      </c>
      <c r="O128" s="114" t="s">
        <v>35</v>
      </c>
      <c r="P128" s="114"/>
      <c r="Q128" s="114"/>
      <c r="R128" s="114"/>
      <c r="S128" s="114"/>
      <c r="T128" s="114"/>
      <c r="U128" s="114"/>
      <c r="V128" s="114"/>
    </row>
    <row r="129" spans="1:22" s="7" customFormat="1" ht="60">
      <c r="A129" s="104" t="s">
        <v>199</v>
      </c>
      <c r="B129" s="1" t="s">
        <v>356</v>
      </c>
      <c r="C129" s="61" t="s">
        <v>357</v>
      </c>
      <c r="D129" s="32" t="s">
        <v>218</v>
      </c>
      <c r="E129" s="1" t="s">
        <v>72</v>
      </c>
      <c r="F129" s="61" t="s">
        <v>30</v>
      </c>
      <c r="G129" s="1" t="s">
        <v>31</v>
      </c>
      <c r="H129" s="1" t="s">
        <v>36</v>
      </c>
      <c r="I129" s="61" t="s">
        <v>32</v>
      </c>
      <c r="J129" s="1" t="s">
        <v>33</v>
      </c>
      <c r="K129" s="5">
        <v>2327702.22</v>
      </c>
      <c r="L129" s="176" t="s">
        <v>449</v>
      </c>
      <c r="M129" s="1" t="s">
        <v>137</v>
      </c>
      <c r="N129" s="1" t="s">
        <v>37</v>
      </c>
      <c r="O129" s="108" t="s">
        <v>35</v>
      </c>
      <c r="P129" s="146"/>
      <c r="Q129" s="146"/>
      <c r="R129" s="146"/>
      <c r="S129" s="146"/>
      <c r="T129" s="146"/>
      <c r="U129" s="146"/>
      <c r="V129" s="147"/>
    </row>
    <row r="130" spans="1:22" s="7" customFormat="1" ht="60">
      <c r="A130" s="104" t="s">
        <v>200</v>
      </c>
      <c r="B130" s="4" t="s">
        <v>442</v>
      </c>
      <c r="C130" s="61" t="s">
        <v>442</v>
      </c>
      <c r="D130" s="32" t="s">
        <v>215</v>
      </c>
      <c r="E130" s="1" t="s">
        <v>72</v>
      </c>
      <c r="F130" s="61" t="s">
        <v>52</v>
      </c>
      <c r="G130" s="1" t="s">
        <v>53</v>
      </c>
      <c r="H130" s="1" t="s">
        <v>36</v>
      </c>
      <c r="I130" s="61" t="s">
        <v>32</v>
      </c>
      <c r="J130" s="1" t="s">
        <v>33</v>
      </c>
      <c r="K130" s="5">
        <v>152466.66</v>
      </c>
      <c r="L130" s="1" t="s">
        <v>246</v>
      </c>
      <c r="M130" s="1" t="s">
        <v>137</v>
      </c>
      <c r="N130" s="1" t="s">
        <v>70</v>
      </c>
      <c r="O130" s="108" t="s">
        <v>35</v>
      </c>
      <c r="P130" s="109"/>
      <c r="Q130" s="109"/>
      <c r="R130" s="109"/>
      <c r="S130" s="109"/>
      <c r="T130" s="109"/>
      <c r="U130" s="109"/>
      <c r="V130" s="110"/>
    </row>
    <row r="131" spans="1:22" s="7" customFormat="1" ht="36">
      <c r="A131" s="104" t="s">
        <v>201</v>
      </c>
      <c r="B131" s="1" t="s">
        <v>359</v>
      </c>
      <c r="C131" s="61" t="s">
        <v>358</v>
      </c>
      <c r="D131" s="32" t="s">
        <v>106</v>
      </c>
      <c r="E131" s="1" t="s">
        <v>107</v>
      </c>
      <c r="F131" s="61" t="s">
        <v>30</v>
      </c>
      <c r="G131" s="1" t="s">
        <v>31</v>
      </c>
      <c r="H131" s="1" t="s">
        <v>36</v>
      </c>
      <c r="I131" s="61" t="s">
        <v>32</v>
      </c>
      <c r="J131" s="1" t="s">
        <v>33</v>
      </c>
      <c r="K131" s="33">
        <v>1191566.79</v>
      </c>
      <c r="L131" s="22" t="s">
        <v>246</v>
      </c>
      <c r="M131" s="1" t="s">
        <v>137</v>
      </c>
      <c r="N131" s="1" t="s">
        <v>70</v>
      </c>
      <c r="O131" s="114" t="s">
        <v>35</v>
      </c>
      <c r="P131" s="114"/>
      <c r="Q131" s="114"/>
      <c r="R131" s="114"/>
      <c r="S131" s="114"/>
      <c r="T131" s="114"/>
      <c r="U131" s="114"/>
      <c r="V131" s="114"/>
    </row>
    <row r="132" spans="1:22" s="7" customFormat="1" ht="36">
      <c r="A132" s="104" t="s">
        <v>202</v>
      </c>
      <c r="B132" s="4" t="s">
        <v>161</v>
      </c>
      <c r="C132" s="61" t="s">
        <v>551</v>
      </c>
      <c r="D132" s="32" t="s">
        <v>217</v>
      </c>
      <c r="E132" s="1" t="s">
        <v>172</v>
      </c>
      <c r="F132" s="61" t="s">
        <v>30</v>
      </c>
      <c r="G132" s="1" t="s">
        <v>31</v>
      </c>
      <c r="H132" s="1" t="s">
        <v>36</v>
      </c>
      <c r="I132" s="61" t="s">
        <v>32</v>
      </c>
      <c r="J132" s="1" t="s">
        <v>33</v>
      </c>
      <c r="K132" s="33">
        <v>711285.12</v>
      </c>
      <c r="L132" s="61" t="s">
        <v>246</v>
      </c>
      <c r="M132" s="1" t="s">
        <v>137</v>
      </c>
      <c r="N132" s="1" t="s">
        <v>70</v>
      </c>
      <c r="O132" s="114" t="s">
        <v>35</v>
      </c>
      <c r="P132" s="114"/>
      <c r="Q132" s="114"/>
      <c r="R132" s="114"/>
      <c r="S132" s="114"/>
      <c r="T132" s="114"/>
      <c r="U132" s="114"/>
      <c r="V132" s="114"/>
    </row>
    <row r="133" spans="1:22" s="7" customFormat="1" ht="91.5" customHeight="1">
      <c r="A133" s="104" t="s">
        <v>203</v>
      </c>
      <c r="B133" s="76" t="s">
        <v>274</v>
      </c>
      <c r="C133" s="61" t="s">
        <v>273</v>
      </c>
      <c r="D133" s="32" t="s">
        <v>269</v>
      </c>
      <c r="E133" s="1" t="s">
        <v>138</v>
      </c>
      <c r="F133" s="61" t="s">
        <v>139</v>
      </c>
      <c r="G133" s="1" t="s">
        <v>140</v>
      </c>
      <c r="H133" s="1" t="s">
        <v>36</v>
      </c>
      <c r="I133" s="61" t="s">
        <v>32</v>
      </c>
      <c r="J133" s="1" t="s">
        <v>33</v>
      </c>
      <c r="K133" s="5">
        <v>29136026.92</v>
      </c>
      <c r="L133" s="1" t="s">
        <v>246</v>
      </c>
      <c r="M133" s="1" t="s">
        <v>472</v>
      </c>
      <c r="N133" s="1" t="s">
        <v>70</v>
      </c>
      <c r="O133" s="114" t="s">
        <v>35</v>
      </c>
      <c r="P133" s="114"/>
      <c r="Q133" s="114"/>
      <c r="R133" s="114"/>
      <c r="S133" s="114"/>
      <c r="T133" s="114"/>
      <c r="U133" s="114"/>
      <c r="V133" s="114"/>
    </row>
    <row r="134" spans="1:22" s="7" customFormat="1" ht="68.25" customHeight="1">
      <c r="A134" s="104" t="s">
        <v>385</v>
      </c>
      <c r="B134" s="76" t="s">
        <v>271</v>
      </c>
      <c r="C134" s="61" t="s">
        <v>272</v>
      </c>
      <c r="D134" s="32" t="s">
        <v>473</v>
      </c>
      <c r="E134" s="1" t="s">
        <v>71</v>
      </c>
      <c r="F134" s="61" t="s">
        <v>139</v>
      </c>
      <c r="G134" s="1" t="s">
        <v>140</v>
      </c>
      <c r="H134" s="1" t="s">
        <v>36</v>
      </c>
      <c r="I134" s="61" t="s">
        <v>32</v>
      </c>
      <c r="J134" s="1" t="s">
        <v>33</v>
      </c>
      <c r="K134" s="5">
        <v>3474325.46</v>
      </c>
      <c r="L134" s="1" t="s">
        <v>246</v>
      </c>
      <c r="M134" s="1" t="s">
        <v>475</v>
      </c>
      <c r="N134" s="1" t="s">
        <v>70</v>
      </c>
      <c r="O134" s="114" t="s">
        <v>35</v>
      </c>
      <c r="P134" s="114"/>
      <c r="Q134" s="114"/>
      <c r="R134" s="114"/>
      <c r="S134" s="114"/>
      <c r="T134" s="114"/>
      <c r="U134" s="114"/>
      <c r="V134" s="114"/>
    </row>
    <row r="135" spans="1:22" s="7" customFormat="1" ht="68.25" customHeight="1">
      <c r="A135" s="104" t="s">
        <v>386</v>
      </c>
      <c r="B135" s="76" t="s">
        <v>271</v>
      </c>
      <c r="C135" s="61" t="s">
        <v>272</v>
      </c>
      <c r="D135" s="32" t="s">
        <v>474</v>
      </c>
      <c r="E135" s="1" t="s">
        <v>71</v>
      </c>
      <c r="F135" s="61" t="s">
        <v>139</v>
      </c>
      <c r="G135" s="1" t="s">
        <v>140</v>
      </c>
      <c r="H135" s="1" t="s">
        <v>36</v>
      </c>
      <c r="I135" s="61" t="s">
        <v>32</v>
      </c>
      <c r="J135" s="1" t="s">
        <v>33</v>
      </c>
      <c r="K135" s="5">
        <v>32177770.04</v>
      </c>
      <c r="L135" s="1" t="s">
        <v>246</v>
      </c>
      <c r="M135" s="1" t="s">
        <v>475</v>
      </c>
      <c r="N135" s="1" t="s">
        <v>70</v>
      </c>
      <c r="O135" s="114" t="s">
        <v>35</v>
      </c>
      <c r="P135" s="114"/>
      <c r="Q135" s="114"/>
      <c r="R135" s="114"/>
      <c r="S135" s="114"/>
      <c r="T135" s="114"/>
      <c r="U135" s="114"/>
      <c r="V135" s="114"/>
    </row>
    <row r="136" spans="1:22" s="7" customFormat="1" ht="84">
      <c r="A136" s="104" t="s">
        <v>204</v>
      </c>
      <c r="B136" s="1" t="s">
        <v>429</v>
      </c>
      <c r="C136" s="61" t="s">
        <v>430</v>
      </c>
      <c r="D136" s="32" t="s">
        <v>125</v>
      </c>
      <c r="E136" s="1" t="s">
        <v>109</v>
      </c>
      <c r="F136" s="61" t="s">
        <v>30</v>
      </c>
      <c r="G136" s="1" t="s">
        <v>31</v>
      </c>
      <c r="H136" s="1" t="s">
        <v>36</v>
      </c>
      <c r="I136" s="61" t="s">
        <v>32</v>
      </c>
      <c r="J136" s="1" t="s">
        <v>33</v>
      </c>
      <c r="K136" s="33">
        <v>357001.9</v>
      </c>
      <c r="L136" s="1" t="s">
        <v>246</v>
      </c>
      <c r="M136" s="1" t="s">
        <v>247</v>
      </c>
      <c r="N136" s="1" t="s">
        <v>42</v>
      </c>
      <c r="O136" s="108" t="s">
        <v>35</v>
      </c>
      <c r="P136" s="146"/>
      <c r="Q136" s="146"/>
      <c r="R136" s="146"/>
      <c r="S136" s="146"/>
      <c r="T136" s="146"/>
      <c r="U136" s="146"/>
      <c r="V136" s="147"/>
    </row>
    <row r="137" spans="1:22" s="7" customFormat="1" ht="56.25">
      <c r="A137" s="104" t="s">
        <v>205</v>
      </c>
      <c r="B137" s="4" t="s">
        <v>431</v>
      </c>
      <c r="C137" s="61" t="s">
        <v>432</v>
      </c>
      <c r="D137" s="32" t="s">
        <v>534</v>
      </c>
      <c r="E137" s="1" t="s">
        <v>172</v>
      </c>
      <c r="F137" s="61" t="s">
        <v>30</v>
      </c>
      <c r="G137" s="1" t="s">
        <v>31</v>
      </c>
      <c r="H137" s="1" t="s">
        <v>36</v>
      </c>
      <c r="I137" s="61" t="s">
        <v>32</v>
      </c>
      <c r="J137" s="1" t="s">
        <v>33</v>
      </c>
      <c r="K137" s="33">
        <v>504614.4</v>
      </c>
      <c r="L137" s="1" t="s">
        <v>449</v>
      </c>
      <c r="M137" s="1" t="s">
        <v>535</v>
      </c>
      <c r="N137" s="1" t="s">
        <v>37</v>
      </c>
      <c r="O137" s="108" t="s">
        <v>35</v>
      </c>
      <c r="P137" s="146"/>
      <c r="Q137" s="146"/>
      <c r="R137" s="146"/>
      <c r="S137" s="146"/>
      <c r="T137" s="146"/>
      <c r="U137" s="146"/>
      <c r="V137" s="147"/>
    </row>
    <row r="138" spans="1:22" s="7" customFormat="1" ht="66.75" customHeight="1">
      <c r="A138" s="104" t="s">
        <v>52</v>
      </c>
      <c r="B138" s="4" t="s">
        <v>447</v>
      </c>
      <c r="C138" s="61" t="s">
        <v>448</v>
      </c>
      <c r="D138" s="3" t="s">
        <v>446</v>
      </c>
      <c r="E138" s="1" t="s">
        <v>72</v>
      </c>
      <c r="F138" s="61" t="s">
        <v>30</v>
      </c>
      <c r="G138" s="1" t="s">
        <v>31</v>
      </c>
      <c r="H138" s="1" t="s">
        <v>36</v>
      </c>
      <c r="I138" s="61" t="s">
        <v>32</v>
      </c>
      <c r="J138" s="1" t="s">
        <v>33</v>
      </c>
      <c r="K138" s="33">
        <v>195959.3</v>
      </c>
      <c r="L138" s="1" t="s">
        <v>246</v>
      </c>
      <c r="M138" s="1" t="s">
        <v>137</v>
      </c>
      <c r="N138" s="1" t="s">
        <v>43</v>
      </c>
      <c r="O138" s="108" t="s">
        <v>35</v>
      </c>
      <c r="P138" s="146"/>
      <c r="Q138" s="146"/>
      <c r="R138" s="146"/>
      <c r="S138" s="146"/>
      <c r="T138" s="146"/>
      <c r="U138" s="146"/>
      <c r="V138" s="147"/>
    </row>
    <row r="139" spans="1:22" s="7" customFormat="1" ht="24">
      <c r="A139" s="104" t="s">
        <v>139</v>
      </c>
      <c r="B139" s="61" t="s">
        <v>251</v>
      </c>
      <c r="C139" s="61" t="s">
        <v>252</v>
      </c>
      <c r="D139" s="32" t="s">
        <v>174</v>
      </c>
      <c r="E139" s="1" t="s">
        <v>126</v>
      </c>
      <c r="F139" s="61" t="s">
        <v>30</v>
      </c>
      <c r="G139" s="1" t="s">
        <v>31</v>
      </c>
      <c r="H139" s="61" t="s">
        <v>25</v>
      </c>
      <c r="I139" s="61" t="s">
        <v>32</v>
      </c>
      <c r="J139" s="1" t="s">
        <v>33</v>
      </c>
      <c r="K139" s="33">
        <v>1443911.53</v>
      </c>
      <c r="L139" s="1" t="s">
        <v>249</v>
      </c>
      <c r="M139" s="1" t="s">
        <v>250</v>
      </c>
      <c r="N139" s="1" t="s">
        <v>37</v>
      </c>
      <c r="O139" s="108" t="s">
        <v>35</v>
      </c>
      <c r="P139" s="109"/>
      <c r="Q139" s="109"/>
      <c r="R139" s="109"/>
      <c r="S139" s="109"/>
      <c r="T139" s="109"/>
      <c r="U139" s="109"/>
      <c r="V139" s="110"/>
    </row>
    <row r="140" spans="1:22" s="7" customFormat="1" ht="72">
      <c r="A140" s="104" t="s">
        <v>219</v>
      </c>
      <c r="B140" s="4" t="s">
        <v>553</v>
      </c>
      <c r="C140" s="61" t="s">
        <v>310</v>
      </c>
      <c r="D140" s="3" t="s">
        <v>317</v>
      </c>
      <c r="E140" s="1" t="s">
        <v>66</v>
      </c>
      <c r="F140" s="61" t="s">
        <v>30</v>
      </c>
      <c r="G140" s="1" t="s">
        <v>31</v>
      </c>
      <c r="H140" s="1" t="s">
        <v>36</v>
      </c>
      <c r="I140" s="61" t="s">
        <v>32</v>
      </c>
      <c r="J140" s="1" t="s">
        <v>33</v>
      </c>
      <c r="K140" s="5">
        <v>829571.86</v>
      </c>
      <c r="L140" s="1" t="s">
        <v>279</v>
      </c>
      <c r="M140" s="1" t="s">
        <v>313</v>
      </c>
      <c r="N140" s="1" t="s">
        <v>37</v>
      </c>
      <c r="O140" s="114" t="s">
        <v>35</v>
      </c>
      <c r="P140" s="114"/>
      <c r="Q140" s="114"/>
      <c r="R140" s="114"/>
      <c r="S140" s="114"/>
      <c r="T140" s="114"/>
      <c r="U140" s="114"/>
      <c r="V140" s="114"/>
    </row>
    <row r="141" spans="1:22" s="7" customFormat="1" ht="72">
      <c r="A141" s="104" t="s">
        <v>220</v>
      </c>
      <c r="B141" s="4" t="s">
        <v>468</v>
      </c>
      <c r="C141" s="61" t="s">
        <v>310</v>
      </c>
      <c r="D141" s="3" t="s">
        <v>461</v>
      </c>
      <c r="E141" s="1" t="s">
        <v>66</v>
      </c>
      <c r="F141" s="61" t="s">
        <v>30</v>
      </c>
      <c r="G141" s="1" t="s">
        <v>31</v>
      </c>
      <c r="H141" s="1" t="s">
        <v>36</v>
      </c>
      <c r="I141" s="61" t="s">
        <v>32</v>
      </c>
      <c r="J141" s="1" t="s">
        <v>33</v>
      </c>
      <c r="K141" s="5">
        <v>181916.7</v>
      </c>
      <c r="L141" s="1" t="s">
        <v>279</v>
      </c>
      <c r="M141" s="1" t="s">
        <v>344</v>
      </c>
      <c r="N141" s="1" t="s">
        <v>37</v>
      </c>
      <c r="O141" s="114" t="s">
        <v>35</v>
      </c>
      <c r="P141" s="114"/>
      <c r="Q141" s="114"/>
      <c r="R141" s="114"/>
      <c r="S141" s="114"/>
      <c r="T141" s="114"/>
      <c r="U141" s="114"/>
      <c r="V141" s="114"/>
    </row>
    <row r="142" spans="1:22" s="7" customFormat="1" ht="60">
      <c r="A142" s="104" t="s">
        <v>221</v>
      </c>
      <c r="B142" s="4" t="s">
        <v>500</v>
      </c>
      <c r="C142" s="4" t="s">
        <v>501</v>
      </c>
      <c r="D142" s="3" t="s">
        <v>498</v>
      </c>
      <c r="E142" s="1" t="s">
        <v>72</v>
      </c>
      <c r="F142" s="61" t="s">
        <v>30</v>
      </c>
      <c r="G142" s="1" t="s">
        <v>31</v>
      </c>
      <c r="H142" s="1" t="s">
        <v>36</v>
      </c>
      <c r="I142" s="61" t="s">
        <v>32</v>
      </c>
      <c r="J142" s="1" t="s">
        <v>33</v>
      </c>
      <c r="K142" s="5">
        <v>475150.97</v>
      </c>
      <c r="L142" s="1" t="s">
        <v>343</v>
      </c>
      <c r="M142" s="1" t="s">
        <v>344</v>
      </c>
      <c r="N142" s="1" t="s">
        <v>42</v>
      </c>
      <c r="O142" s="114" t="s">
        <v>35</v>
      </c>
      <c r="P142" s="114"/>
      <c r="Q142" s="114"/>
      <c r="R142" s="114"/>
      <c r="S142" s="114"/>
      <c r="T142" s="114"/>
      <c r="U142" s="114"/>
      <c r="V142" s="114"/>
    </row>
    <row r="143" spans="1:22" s="7" customFormat="1" ht="33.75">
      <c r="A143" s="104" t="s">
        <v>222</v>
      </c>
      <c r="B143" s="61" t="s">
        <v>251</v>
      </c>
      <c r="C143" s="61" t="s">
        <v>252</v>
      </c>
      <c r="D143" s="77" t="s">
        <v>560</v>
      </c>
      <c r="E143" s="1" t="s">
        <v>126</v>
      </c>
      <c r="F143" s="61" t="s">
        <v>30</v>
      </c>
      <c r="G143" s="1" t="s">
        <v>31</v>
      </c>
      <c r="H143" s="61" t="s">
        <v>25</v>
      </c>
      <c r="I143" s="61" t="s">
        <v>32</v>
      </c>
      <c r="J143" s="1" t="s">
        <v>33</v>
      </c>
      <c r="K143" s="33">
        <v>150475.96</v>
      </c>
      <c r="L143" s="1" t="s">
        <v>449</v>
      </c>
      <c r="M143" s="1" t="s">
        <v>561</v>
      </c>
      <c r="N143" s="1" t="s">
        <v>37</v>
      </c>
      <c r="O143" s="108" t="s">
        <v>35</v>
      </c>
      <c r="P143" s="109"/>
      <c r="Q143" s="109"/>
      <c r="R143" s="109"/>
      <c r="S143" s="109"/>
      <c r="T143" s="109"/>
      <c r="U143" s="109"/>
      <c r="V143" s="110"/>
    </row>
    <row r="144" spans="1:22" s="7" customFormat="1" ht="72">
      <c r="A144" s="104" t="s">
        <v>223</v>
      </c>
      <c r="B144" s="1" t="s">
        <v>536</v>
      </c>
      <c r="C144" s="9" t="s">
        <v>310</v>
      </c>
      <c r="D144" s="10" t="s">
        <v>533</v>
      </c>
      <c r="E144" s="1" t="s">
        <v>82</v>
      </c>
      <c r="F144" s="61" t="s">
        <v>30</v>
      </c>
      <c r="G144" s="1" t="s">
        <v>31</v>
      </c>
      <c r="H144" s="1" t="s">
        <v>36</v>
      </c>
      <c r="I144" s="61" t="s">
        <v>32</v>
      </c>
      <c r="J144" s="1" t="s">
        <v>33</v>
      </c>
      <c r="K144" s="5">
        <v>685108</v>
      </c>
      <c r="L144" s="1" t="s">
        <v>343</v>
      </c>
      <c r="M144" s="61" t="s">
        <v>329</v>
      </c>
      <c r="N144" s="1" t="s">
        <v>42</v>
      </c>
      <c r="O144" s="108" t="s">
        <v>35</v>
      </c>
      <c r="P144" s="109"/>
      <c r="Q144" s="109"/>
      <c r="R144" s="109"/>
      <c r="S144" s="109"/>
      <c r="T144" s="109"/>
      <c r="U144" s="109"/>
      <c r="V144" s="110"/>
    </row>
    <row r="145" spans="1:22" s="7" customFormat="1" ht="82.5" customHeight="1">
      <c r="A145" s="104" t="s">
        <v>225</v>
      </c>
      <c r="B145" s="1" t="s">
        <v>452</v>
      </c>
      <c r="C145" s="61" t="s">
        <v>453</v>
      </c>
      <c r="D145" s="3" t="s">
        <v>451</v>
      </c>
      <c r="E145" s="1" t="s">
        <v>72</v>
      </c>
      <c r="F145" s="61" t="s">
        <v>30</v>
      </c>
      <c r="G145" s="1" t="s">
        <v>31</v>
      </c>
      <c r="H145" s="1" t="s">
        <v>36</v>
      </c>
      <c r="I145" s="61" t="s">
        <v>32</v>
      </c>
      <c r="J145" s="1" t="s">
        <v>33</v>
      </c>
      <c r="K145" s="33">
        <v>648705</v>
      </c>
      <c r="L145" s="1" t="s">
        <v>572</v>
      </c>
      <c r="M145" s="1" t="s">
        <v>290</v>
      </c>
      <c r="N145" s="1" t="s">
        <v>37</v>
      </c>
      <c r="O145" s="108" t="s">
        <v>35</v>
      </c>
      <c r="P145" s="146"/>
      <c r="Q145" s="146"/>
      <c r="R145" s="146"/>
      <c r="S145" s="146"/>
      <c r="T145" s="146"/>
      <c r="U145" s="146"/>
      <c r="V145" s="147"/>
    </row>
    <row r="146" spans="1:22" s="7" customFormat="1" ht="82.5" customHeight="1">
      <c r="A146" s="104" t="s">
        <v>226</v>
      </c>
      <c r="B146" s="1" t="s">
        <v>166</v>
      </c>
      <c r="C146" s="61" t="s">
        <v>557</v>
      </c>
      <c r="D146" s="3" t="s">
        <v>573</v>
      </c>
      <c r="E146" s="1" t="s">
        <v>543</v>
      </c>
      <c r="F146" s="61" t="s">
        <v>30</v>
      </c>
      <c r="G146" s="1" t="s">
        <v>31</v>
      </c>
      <c r="H146" s="1" t="s">
        <v>36</v>
      </c>
      <c r="I146" s="61" t="s">
        <v>32</v>
      </c>
      <c r="J146" s="1" t="s">
        <v>33</v>
      </c>
      <c r="K146" s="33">
        <v>500639</v>
      </c>
      <c r="L146" s="1" t="s">
        <v>449</v>
      </c>
      <c r="M146" s="1" t="s">
        <v>535</v>
      </c>
      <c r="N146" s="1" t="s">
        <v>70</v>
      </c>
      <c r="O146" s="108" t="s">
        <v>35</v>
      </c>
      <c r="P146" s="146"/>
      <c r="Q146" s="146"/>
      <c r="R146" s="146"/>
      <c r="S146" s="146"/>
      <c r="T146" s="146"/>
      <c r="U146" s="146"/>
      <c r="V146" s="147"/>
    </row>
    <row r="147" spans="1:22" s="7" customFormat="1" ht="82.5" customHeight="1">
      <c r="A147" s="104" t="s">
        <v>228</v>
      </c>
      <c r="B147" s="1" t="s">
        <v>547</v>
      </c>
      <c r="C147" s="61" t="s">
        <v>453</v>
      </c>
      <c r="D147" s="3" t="s">
        <v>545</v>
      </c>
      <c r="E147" s="1" t="s">
        <v>120</v>
      </c>
      <c r="F147" s="61" t="s">
        <v>30</v>
      </c>
      <c r="G147" s="1" t="s">
        <v>31</v>
      </c>
      <c r="H147" s="1" t="s">
        <v>36</v>
      </c>
      <c r="I147" s="61" t="s">
        <v>32</v>
      </c>
      <c r="J147" s="1" t="s">
        <v>33</v>
      </c>
      <c r="K147" s="33">
        <v>1261153</v>
      </c>
      <c r="L147" s="1" t="s">
        <v>449</v>
      </c>
      <c r="M147" s="1" t="s">
        <v>294</v>
      </c>
      <c r="N147" s="1" t="s">
        <v>37</v>
      </c>
      <c r="O147" s="108" t="s">
        <v>35</v>
      </c>
      <c r="P147" s="146"/>
      <c r="Q147" s="146"/>
      <c r="R147" s="146"/>
      <c r="S147" s="146"/>
      <c r="T147" s="146"/>
      <c r="U147" s="146"/>
      <c r="V147" s="147"/>
    </row>
    <row r="148" spans="1:22" s="7" customFormat="1" ht="82.5" customHeight="1">
      <c r="A148" s="104" t="s">
        <v>457</v>
      </c>
      <c r="B148" s="1" t="s">
        <v>584</v>
      </c>
      <c r="C148" s="61" t="s">
        <v>64</v>
      </c>
      <c r="D148" s="3" t="s">
        <v>580</v>
      </c>
      <c r="E148" s="1" t="s">
        <v>581</v>
      </c>
      <c r="F148" s="61" t="s">
        <v>30</v>
      </c>
      <c r="G148" s="1" t="s">
        <v>31</v>
      </c>
      <c r="H148" s="1" t="s">
        <v>36</v>
      </c>
      <c r="I148" s="61" t="s">
        <v>32</v>
      </c>
      <c r="J148" s="1" t="s">
        <v>33</v>
      </c>
      <c r="K148" s="33">
        <v>350000</v>
      </c>
      <c r="L148" s="1" t="s">
        <v>572</v>
      </c>
      <c r="M148" s="1" t="s">
        <v>582</v>
      </c>
      <c r="N148" s="1" t="s">
        <v>43</v>
      </c>
      <c r="O148" s="114" t="s">
        <v>35</v>
      </c>
      <c r="P148" s="154"/>
      <c r="Q148" s="154" t="s">
        <v>35</v>
      </c>
      <c r="R148" s="154"/>
      <c r="S148" s="154"/>
      <c r="T148" s="154"/>
      <c r="U148" s="154"/>
      <c r="V148" s="154"/>
    </row>
    <row r="149" spans="1:22" s="7" customFormat="1" ht="60">
      <c r="A149" s="104" t="s">
        <v>493</v>
      </c>
      <c r="B149" s="4" t="s">
        <v>555</v>
      </c>
      <c r="C149" s="61" t="s">
        <v>244</v>
      </c>
      <c r="D149" s="32" t="s">
        <v>243</v>
      </c>
      <c r="E149" s="1" t="s">
        <v>121</v>
      </c>
      <c r="F149" s="61" t="s">
        <v>30</v>
      </c>
      <c r="G149" s="1" t="s">
        <v>31</v>
      </c>
      <c r="H149" s="1" t="s">
        <v>36</v>
      </c>
      <c r="I149" s="61" t="s">
        <v>32</v>
      </c>
      <c r="J149" s="1" t="s">
        <v>33</v>
      </c>
      <c r="K149" s="5">
        <v>1320000</v>
      </c>
      <c r="L149" s="61" t="s">
        <v>245</v>
      </c>
      <c r="M149" s="1" t="s">
        <v>587</v>
      </c>
      <c r="N149" s="1" t="s">
        <v>122</v>
      </c>
      <c r="O149" s="114" t="s">
        <v>35</v>
      </c>
      <c r="P149" s="154"/>
      <c r="Q149" s="154"/>
      <c r="R149" s="154"/>
      <c r="S149" s="154"/>
      <c r="T149" s="154"/>
      <c r="U149" s="154"/>
      <c r="V149" s="154"/>
    </row>
    <row r="150" spans="1:22" s="7" customFormat="1" ht="60">
      <c r="A150" s="104" t="s">
        <v>494</v>
      </c>
      <c r="B150" s="4" t="s">
        <v>591</v>
      </c>
      <c r="C150" s="61" t="s">
        <v>478</v>
      </c>
      <c r="D150" s="32" t="s">
        <v>586</v>
      </c>
      <c r="E150" s="1" t="s">
        <v>588</v>
      </c>
      <c r="F150" s="61" t="s">
        <v>30</v>
      </c>
      <c r="G150" s="1" t="s">
        <v>31</v>
      </c>
      <c r="H150" s="1" t="s">
        <v>36</v>
      </c>
      <c r="I150" s="61" t="s">
        <v>32</v>
      </c>
      <c r="J150" s="1" t="s">
        <v>33</v>
      </c>
      <c r="K150" s="5">
        <v>272000</v>
      </c>
      <c r="L150" s="61" t="s">
        <v>245</v>
      </c>
      <c r="M150" s="1" t="s">
        <v>582</v>
      </c>
      <c r="N150" s="1" t="s">
        <v>43</v>
      </c>
      <c r="O150" s="114" t="s">
        <v>35</v>
      </c>
      <c r="P150" s="154"/>
      <c r="Q150" s="154" t="s">
        <v>35</v>
      </c>
      <c r="R150" s="154"/>
      <c r="S150" s="154"/>
      <c r="T150" s="154"/>
      <c r="U150" s="154"/>
      <c r="V150" s="154"/>
    </row>
    <row r="151" spans="1:22" s="7" customFormat="1" ht="72">
      <c r="A151" s="104" t="s">
        <v>495</v>
      </c>
      <c r="B151" s="1" t="s">
        <v>427</v>
      </c>
      <c r="C151" s="9" t="s">
        <v>259</v>
      </c>
      <c r="D151" s="10" t="s">
        <v>462</v>
      </c>
      <c r="E151" s="1" t="s">
        <v>82</v>
      </c>
      <c r="F151" s="61" t="s">
        <v>30</v>
      </c>
      <c r="G151" s="1" t="s">
        <v>31</v>
      </c>
      <c r="H151" s="1" t="s">
        <v>36</v>
      </c>
      <c r="I151" s="61" t="s">
        <v>32</v>
      </c>
      <c r="J151" s="1" t="s">
        <v>33</v>
      </c>
      <c r="K151" s="5">
        <v>1310832.18</v>
      </c>
      <c r="L151" s="1" t="s">
        <v>245</v>
      </c>
      <c r="M151" s="1" t="s">
        <v>590</v>
      </c>
      <c r="N151" s="1" t="s">
        <v>37</v>
      </c>
      <c r="O151" s="108" t="s">
        <v>35</v>
      </c>
      <c r="P151" s="109"/>
      <c r="Q151" s="109"/>
      <c r="R151" s="109"/>
      <c r="S151" s="109"/>
      <c r="T151" s="109"/>
      <c r="U151" s="109"/>
      <c r="V151" s="110"/>
    </row>
    <row r="152" spans="1:22" s="7" customFormat="1" ht="77.25" customHeight="1">
      <c r="A152" s="104" t="s">
        <v>496</v>
      </c>
      <c r="B152" s="4" t="s">
        <v>262</v>
      </c>
      <c r="C152" s="61" t="s">
        <v>263</v>
      </c>
      <c r="D152" s="78" t="s">
        <v>119</v>
      </c>
      <c r="E152" s="1" t="s">
        <v>120</v>
      </c>
      <c r="F152" s="61" t="s">
        <v>30</v>
      </c>
      <c r="G152" s="1" t="s">
        <v>31</v>
      </c>
      <c r="H152" s="1" t="s">
        <v>36</v>
      </c>
      <c r="I152" s="61" t="s">
        <v>32</v>
      </c>
      <c r="J152" s="1" t="s">
        <v>33</v>
      </c>
      <c r="K152" s="5">
        <v>7800000</v>
      </c>
      <c r="L152" s="61" t="s">
        <v>245</v>
      </c>
      <c r="M152" s="1" t="s">
        <v>234</v>
      </c>
      <c r="N152" s="1" t="s">
        <v>37</v>
      </c>
      <c r="O152" s="114" t="s">
        <v>35</v>
      </c>
      <c r="P152" s="154"/>
      <c r="Q152" s="154"/>
      <c r="R152" s="154"/>
      <c r="S152" s="154"/>
      <c r="T152" s="154"/>
      <c r="U152" s="154"/>
      <c r="V152" s="154"/>
    </row>
    <row r="153" spans="1:22" s="7" customFormat="1" ht="77.25" customHeight="1">
      <c r="A153" s="104" t="s">
        <v>526</v>
      </c>
      <c r="B153" s="4" t="s">
        <v>437</v>
      </c>
      <c r="C153" s="9" t="s">
        <v>438</v>
      </c>
      <c r="D153" s="78" t="s">
        <v>366</v>
      </c>
      <c r="E153" s="1" t="s">
        <v>120</v>
      </c>
      <c r="F153" s="61" t="s">
        <v>30</v>
      </c>
      <c r="G153" s="1" t="s">
        <v>31</v>
      </c>
      <c r="H153" s="1" t="s">
        <v>36</v>
      </c>
      <c r="I153" s="61" t="s">
        <v>32</v>
      </c>
      <c r="J153" s="1" t="s">
        <v>33</v>
      </c>
      <c r="K153" s="5">
        <f>210000*1.18</f>
        <v>247800</v>
      </c>
      <c r="L153" s="106" t="s">
        <v>347</v>
      </c>
      <c r="M153" s="1" t="s">
        <v>600</v>
      </c>
      <c r="N153" s="1" t="s">
        <v>37</v>
      </c>
      <c r="O153" s="114" t="s">
        <v>35</v>
      </c>
      <c r="P153" s="154"/>
      <c r="Q153" s="154"/>
      <c r="R153" s="154"/>
      <c r="S153" s="154"/>
      <c r="T153" s="154"/>
      <c r="U153" s="154"/>
      <c r="V153" s="154"/>
    </row>
    <row r="154" spans="1:22" s="7" customFormat="1" ht="72">
      <c r="A154" s="104" t="s">
        <v>499</v>
      </c>
      <c r="B154" s="1" t="s">
        <v>420</v>
      </c>
      <c r="C154" s="9" t="s">
        <v>439</v>
      </c>
      <c r="D154" s="3" t="s">
        <v>224</v>
      </c>
      <c r="E154" s="1" t="s">
        <v>112</v>
      </c>
      <c r="F154" s="61" t="s">
        <v>30</v>
      </c>
      <c r="G154" s="1" t="s">
        <v>31</v>
      </c>
      <c r="H154" s="1" t="s">
        <v>91</v>
      </c>
      <c r="I154" s="61" t="s">
        <v>32</v>
      </c>
      <c r="J154" s="1" t="s">
        <v>33</v>
      </c>
      <c r="K154" s="5">
        <v>1038033.02</v>
      </c>
      <c r="L154" s="61" t="s">
        <v>241</v>
      </c>
      <c r="M154" s="1" t="s">
        <v>321</v>
      </c>
      <c r="N154" s="1" t="s">
        <v>37</v>
      </c>
      <c r="O154" s="108" t="s">
        <v>35</v>
      </c>
      <c r="P154" s="109"/>
      <c r="Q154" s="109"/>
      <c r="R154" s="109"/>
      <c r="S154" s="109"/>
      <c r="T154" s="109"/>
      <c r="U154" s="109"/>
      <c r="V154" s="110"/>
    </row>
    <row r="155" spans="1:22" s="7" customFormat="1" ht="36">
      <c r="A155" s="104" t="s">
        <v>506</v>
      </c>
      <c r="B155" s="4" t="s">
        <v>440</v>
      </c>
      <c r="C155" s="61" t="s">
        <v>556</v>
      </c>
      <c r="D155" s="32" t="s">
        <v>242</v>
      </c>
      <c r="E155" s="1" t="s">
        <v>123</v>
      </c>
      <c r="F155" s="61" t="s">
        <v>30</v>
      </c>
      <c r="G155" s="1" t="s">
        <v>31</v>
      </c>
      <c r="H155" s="1" t="s">
        <v>36</v>
      </c>
      <c r="I155" s="61" t="s">
        <v>32</v>
      </c>
      <c r="J155" s="1" t="s">
        <v>33</v>
      </c>
      <c r="K155" s="5">
        <v>93660141.8</v>
      </c>
      <c r="L155" s="61" t="s">
        <v>241</v>
      </c>
      <c r="M155" s="1" t="s">
        <v>596</v>
      </c>
      <c r="N155" s="1" t="s">
        <v>37</v>
      </c>
      <c r="O155" s="114" t="s">
        <v>35</v>
      </c>
      <c r="P155" s="114"/>
      <c r="Q155" s="114"/>
      <c r="R155" s="114"/>
      <c r="S155" s="114"/>
      <c r="T155" s="114"/>
      <c r="U155" s="114"/>
      <c r="V155" s="114"/>
    </row>
    <row r="156" spans="1:22" s="7" customFormat="1" ht="60">
      <c r="A156" s="104" t="s">
        <v>507</v>
      </c>
      <c r="B156" s="4" t="s">
        <v>55</v>
      </c>
      <c r="C156" s="61" t="s">
        <v>55</v>
      </c>
      <c r="D156" s="32" t="s">
        <v>135</v>
      </c>
      <c r="E156" s="1" t="s">
        <v>72</v>
      </c>
      <c r="F156" s="61" t="s">
        <v>52</v>
      </c>
      <c r="G156" s="1" t="s">
        <v>53</v>
      </c>
      <c r="H156" s="1" t="s">
        <v>136</v>
      </c>
      <c r="I156" s="61" t="s">
        <v>32</v>
      </c>
      <c r="J156" s="1" t="s">
        <v>33</v>
      </c>
      <c r="K156" s="5">
        <v>396480</v>
      </c>
      <c r="L156" s="1" t="s">
        <v>347</v>
      </c>
      <c r="M156" s="1" t="s">
        <v>234</v>
      </c>
      <c r="N156" s="1" t="s">
        <v>42</v>
      </c>
      <c r="O156" s="114" t="s">
        <v>35</v>
      </c>
      <c r="P156" s="114"/>
      <c r="Q156" s="114"/>
      <c r="R156" s="114"/>
      <c r="S156" s="114"/>
      <c r="T156" s="114"/>
      <c r="U156" s="114"/>
      <c r="V156" s="114"/>
    </row>
    <row r="157" spans="1:22" s="7" customFormat="1" ht="60">
      <c r="A157" s="104" t="s">
        <v>508</v>
      </c>
      <c r="B157" s="4" t="s">
        <v>437</v>
      </c>
      <c r="C157" s="9" t="s">
        <v>438</v>
      </c>
      <c r="D157" s="32" t="s">
        <v>488</v>
      </c>
      <c r="E157" s="1" t="s">
        <v>72</v>
      </c>
      <c r="F157" s="61" t="s">
        <v>30</v>
      </c>
      <c r="G157" s="1" t="s">
        <v>31</v>
      </c>
      <c r="H157" s="1" t="s">
        <v>36</v>
      </c>
      <c r="I157" s="61" t="s">
        <v>32</v>
      </c>
      <c r="J157" s="1" t="s">
        <v>33</v>
      </c>
      <c r="K157" s="5">
        <v>500000</v>
      </c>
      <c r="L157" s="1" t="s">
        <v>347</v>
      </c>
      <c r="M157" s="1" t="s">
        <v>489</v>
      </c>
      <c r="N157" s="1" t="s">
        <v>42</v>
      </c>
      <c r="O157" s="114" t="s">
        <v>35</v>
      </c>
      <c r="P157" s="114"/>
      <c r="Q157" s="114"/>
      <c r="R157" s="114"/>
      <c r="S157" s="114"/>
      <c r="T157" s="114"/>
      <c r="U157" s="114"/>
      <c r="V157" s="114"/>
    </row>
    <row r="158" spans="1:22" s="7" customFormat="1" ht="68.25" customHeight="1">
      <c r="A158" s="104" t="s">
        <v>509</v>
      </c>
      <c r="B158" s="76" t="s">
        <v>274</v>
      </c>
      <c r="C158" s="61" t="s">
        <v>273</v>
      </c>
      <c r="D158" s="32" t="s">
        <v>270</v>
      </c>
      <c r="E158" s="1" t="s">
        <v>71</v>
      </c>
      <c r="F158" s="61" t="s">
        <v>139</v>
      </c>
      <c r="G158" s="1" t="s">
        <v>140</v>
      </c>
      <c r="H158" s="1" t="s">
        <v>36</v>
      </c>
      <c r="I158" s="61" t="s">
        <v>32</v>
      </c>
      <c r="J158" s="1" t="s">
        <v>33</v>
      </c>
      <c r="K158" s="5">
        <v>339062439.6</v>
      </c>
      <c r="L158" s="1" t="s">
        <v>233</v>
      </c>
      <c r="M158" s="1" t="s">
        <v>268</v>
      </c>
      <c r="N158" s="1" t="s">
        <v>70</v>
      </c>
      <c r="O158" s="114" t="s">
        <v>35</v>
      </c>
      <c r="P158" s="114"/>
      <c r="Q158" s="114"/>
      <c r="R158" s="114"/>
      <c r="S158" s="114"/>
      <c r="T158" s="114"/>
      <c r="U158" s="114"/>
      <c r="V158" s="114"/>
    </row>
    <row r="159" spans="1:22" s="7" customFormat="1" ht="36">
      <c r="A159" s="104" t="s">
        <v>510</v>
      </c>
      <c r="B159" s="4" t="s">
        <v>441</v>
      </c>
      <c r="C159" s="61" t="s">
        <v>275</v>
      </c>
      <c r="D159" s="32" t="s">
        <v>141</v>
      </c>
      <c r="E159" s="1" t="s">
        <v>142</v>
      </c>
      <c r="F159" s="61" t="s">
        <v>52</v>
      </c>
      <c r="G159" s="1" t="s">
        <v>31</v>
      </c>
      <c r="H159" s="1" t="s">
        <v>36</v>
      </c>
      <c r="I159" s="61" t="s">
        <v>32</v>
      </c>
      <c r="J159" s="1" t="s">
        <v>33</v>
      </c>
      <c r="K159" s="5">
        <v>146930997.55</v>
      </c>
      <c r="L159" s="61" t="s">
        <v>253</v>
      </c>
      <c r="M159" s="1" t="s">
        <v>234</v>
      </c>
      <c r="N159" s="1" t="s">
        <v>37</v>
      </c>
      <c r="O159" s="114" t="s">
        <v>35</v>
      </c>
      <c r="P159" s="114"/>
      <c r="Q159" s="114"/>
      <c r="R159" s="114"/>
      <c r="S159" s="114"/>
      <c r="T159" s="114"/>
      <c r="U159" s="114"/>
      <c r="V159" s="114"/>
    </row>
    <row r="160" spans="1:22" s="7" customFormat="1" ht="60">
      <c r="A160" s="104" t="s">
        <v>517</v>
      </c>
      <c r="B160" s="4" t="s">
        <v>351</v>
      </c>
      <c r="C160" s="61" t="s">
        <v>352</v>
      </c>
      <c r="D160" s="79" t="s">
        <v>230</v>
      </c>
      <c r="E160" s="1" t="s">
        <v>72</v>
      </c>
      <c r="F160" s="80">
        <v>6510000</v>
      </c>
      <c r="G160" s="1" t="s">
        <v>231</v>
      </c>
      <c r="H160" s="1" t="s">
        <v>36</v>
      </c>
      <c r="I160" s="61" t="s">
        <v>32</v>
      </c>
      <c r="J160" s="1" t="s">
        <v>33</v>
      </c>
      <c r="K160" s="5">
        <v>200000000</v>
      </c>
      <c r="L160" s="61" t="s">
        <v>347</v>
      </c>
      <c r="M160" s="1" t="s">
        <v>253</v>
      </c>
      <c r="N160" s="1" t="s">
        <v>37</v>
      </c>
      <c r="O160" s="114" t="s">
        <v>35</v>
      </c>
      <c r="P160" s="114"/>
      <c r="Q160" s="114"/>
      <c r="R160" s="114"/>
      <c r="S160" s="114"/>
      <c r="T160" s="114"/>
      <c r="U160" s="114"/>
      <c r="V160" s="114"/>
    </row>
    <row r="161" spans="1:22" s="7" customFormat="1" ht="84">
      <c r="A161" s="104" t="s">
        <v>527</v>
      </c>
      <c r="B161" s="4" t="s">
        <v>255</v>
      </c>
      <c r="C161" s="61" t="s">
        <v>254</v>
      </c>
      <c r="D161" s="32" t="s">
        <v>211</v>
      </c>
      <c r="E161" s="1" t="s">
        <v>212</v>
      </c>
      <c r="F161" s="61" t="s">
        <v>30</v>
      </c>
      <c r="G161" s="1" t="s">
        <v>31</v>
      </c>
      <c r="H161" s="61" t="s">
        <v>25</v>
      </c>
      <c r="I161" s="61" t="s">
        <v>32</v>
      </c>
      <c r="J161" s="1" t="s">
        <v>33</v>
      </c>
      <c r="K161" s="5">
        <v>1369278</v>
      </c>
      <c r="L161" s="61" t="s">
        <v>253</v>
      </c>
      <c r="M161" s="1" t="s">
        <v>596</v>
      </c>
      <c r="N161" s="1" t="s">
        <v>37</v>
      </c>
      <c r="O161" s="114" t="s">
        <v>35</v>
      </c>
      <c r="P161" s="114"/>
      <c r="Q161" s="114"/>
      <c r="R161" s="114"/>
      <c r="S161" s="114"/>
      <c r="T161" s="114"/>
      <c r="U161" s="114"/>
      <c r="V161" s="114"/>
    </row>
    <row r="162" spans="1:22" s="7" customFormat="1" ht="36">
      <c r="A162" s="104" t="s">
        <v>579</v>
      </c>
      <c r="B162" s="4" t="s">
        <v>257</v>
      </c>
      <c r="C162" s="61" t="s">
        <v>258</v>
      </c>
      <c r="D162" s="32" t="s">
        <v>256</v>
      </c>
      <c r="E162" s="1" t="s">
        <v>213</v>
      </c>
      <c r="F162" s="61" t="s">
        <v>30</v>
      </c>
      <c r="G162" s="1" t="s">
        <v>31</v>
      </c>
      <c r="H162" s="61" t="s">
        <v>25</v>
      </c>
      <c r="I162" s="61" t="s">
        <v>32</v>
      </c>
      <c r="J162" s="1" t="s">
        <v>33</v>
      </c>
      <c r="K162" s="5">
        <v>746845.92</v>
      </c>
      <c r="L162" s="61" t="s">
        <v>210</v>
      </c>
      <c r="M162" s="1" t="s">
        <v>137</v>
      </c>
      <c r="N162" s="1" t="s">
        <v>214</v>
      </c>
      <c r="O162" s="114" t="s">
        <v>35</v>
      </c>
      <c r="P162" s="114"/>
      <c r="Q162" s="114"/>
      <c r="R162" s="114"/>
      <c r="S162" s="114"/>
      <c r="T162" s="114"/>
      <c r="U162" s="114"/>
      <c r="V162" s="114"/>
    </row>
    <row r="163" spans="1:22" s="7" customFormat="1" ht="60">
      <c r="A163" s="104" t="s">
        <v>528</v>
      </c>
      <c r="B163" s="4" t="s">
        <v>468</v>
      </c>
      <c r="C163" s="61" t="s">
        <v>569</v>
      </c>
      <c r="D163" s="32" t="s">
        <v>567</v>
      </c>
      <c r="E163" s="1" t="s">
        <v>72</v>
      </c>
      <c r="F163" s="61" t="s">
        <v>30</v>
      </c>
      <c r="G163" s="1" t="s">
        <v>31</v>
      </c>
      <c r="H163" s="61" t="s">
        <v>25</v>
      </c>
      <c r="I163" s="61" t="s">
        <v>32</v>
      </c>
      <c r="J163" s="1" t="s">
        <v>33</v>
      </c>
      <c r="K163" s="5">
        <v>238979</v>
      </c>
      <c r="L163" s="61" t="s">
        <v>572</v>
      </c>
      <c r="M163" s="1" t="s">
        <v>568</v>
      </c>
      <c r="N163" s="1" t="s">
        <v>214</v>
      </c>
      <c r="O163" s="114" t="s">
        <v>35</v>
      </c>
      <c r="P163" s="114"/>
      <c r="Q163" s="114"/>
      <c r="R163" s="114"/>
      <c r="S163" s="114"/>
      <c r="T163" s="114"/>
      <c r="U163" s="114"/>
      <c r="V163" s="114"/>
    </row>
    <row r="164" spans="1:22" s="7" customFormat="1" ht="60">
      <c r="A164" s="105" t="s">
        <v>529</v>
      </c>
      <c r="B164" s="4" t="s">
        <v>442</v>
      </c>
      <c r="C164" s="105" t="s">
        <v>442</v>
      </c>
      <c r="D164" s="32" t="s">
        <v>215</v>
      </c>
      <c r="E164" s="1" t="s">
        <v>72</v>
      </c>
      <c r="F164" s="105" t="s">
        <v>52</v>
      </c>
      <c r="G164" s="1" t="s">
        <v>53</v>
      </c>
      <c r="H164" s="1" t="s">
        <v>36</v>
      </c>
      <c r="I164" s="105" t="s">
        <v>32</v>
      </c>
      <c r="J164" s="1" t="s">
        <v>33</v>
      </c>
      <c r="K164" s="5">
        <v>217492.9</v>
      </c>
      <c r="L164" s="1" t="s">
        <v>253</v>
      </c>
      <c r="M164" s="1" t="s">
        <v>234</v>
      </c>
      <c r="N164" s="1" t="s">
        <v>42</v>
      </c>
      <c r="O164" s="108" t="s">
        <v>35</v>
      </c>
      <c r="P164" s="109"/>
      <c r="Q164" s="109"/>
      <c r="R164" s="109"/>
      <c r="S164" s="109"/>
      <c r="T164" s="109"/>
      <c r="U164" s="109"/>
      <c r="V164" s="110"/>
    </row>
    <row r="165" spans="1:22" s="7" customFormat="1" ht="36">
      <c r="A165" s="105" t="s">
        <v>548</v>
      </c>
      <c r="B165" s="4" t="s">
        <v>443</v>
      </c>
      <c r="C165" s="61" t="s">
        <v>551</v>
      </c>
      <c r="D165" s="32" t="s">
        <v>175</v>
      </c>
      <c r="E165" s="1" t="s">
        <v>65</v>
      </c>
      <c r="F165" s="61" t="s">
        <v>30</v>
      </c>
      <c r="G165" s="1" t="s">
        <v>31</v>
      </c>
      <c r="H165" s="1" t="s">
        <v>36</v>
      </c>
      <c r="I165" s="61" t="s">
        <v>32</v>
      </c>
      <c r="J165" s="1" t="s">
        <v>33</v>
      </c>
      <c r="K165" s="5">
        <v>494715</v>
      </c>
      <c r="L165" s="61" t="s">
        <v>233</v>
      </c>
      <c r="M165" s="1" t="s">
        <v>234</v>
      </c>
      <c r="N165" s="1" t="s">
        <v>70</v>
      </c>
      <c r="O165" s="114" t="s">
        <v>35</v>
      </c>
      <c r="P165" s="114"/>
      <c r="Q165" s="114"/>
      <c r="R165" s="114"/>
      <c r="S165" s="114"/>
      <c r="T165" s="114"/>
      <c r="U165" s="114"/>
      <c r="V165" s="114"/>
    </row>
    <row r="166" spans="1:22" s="7" customFormat="1" ht="15">
      <c r="A166" s="61"/>
      <c r="B166" s="4"/>
      <c r="C166" s="61"/>
      <c r="D166" s="32"/>
      <c r="E166" s="1"/>
      <c r="F166" s="61"/>
      <c r="G166" s="1"/>
      <c r="H166" s="1"/>
      <c r="I166" s="61"/>
      <c r="J166" s="1"/>
      <c r="K166" s="34">
        <f>SUM(K112:K165)</f>
        <v>1165782915.8600001</v>
      </c>
      <c r="L166" s="61"/>
      <c r="M166" s="1"/>
      <c r="N166" s="1"/>
      <c r="O166" s="108"/>
      <c r="P166" s="109"/>
      <c r="Q166" s="109"/>
      <c r="R166" s="109"/>
      <c r="S166" s="109"/>
      <c r="T166" s="109"/>
      <c r="U166" s="109"/>
      <c r="V166" s="110"/>
    </row>
    <row r="167" spans="1:22" s="7" customFormat="1" ht="15">
      <c r="A167" s="161" t="s">
        <v>469</v>
      </c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3"/>
    </row>
    <row r="168" spans="1:22" s="7" customFormat="1" ht="38.25" customHeight="1">
      <c r="A168" s="105" t="s">
        <v>549</v>
      </c>
      <c r="B168" s="4" t="s">
        <v>164</v>
      </c>
      <c r="C168" s="81" t="s">
        <v>373</v>
      </c>
      <c r="D168" s="82" t="s">
        <v>363</v>
      </c>
      <c r="E168" s="83" t="s">
        <v>68</v>
      </c>
      <c r="F168" s="81" t="s">
        <v>30</v>
      </c>
      <c r="G168" s="84" t="s">
        <v>31</v>
      </c>
      <c r="H168" s="84" t="s">
        <v>36</v>
      </c>
      <c r="I168" s="81" t="s">
        <v>32</v>
      </c>
      <c r="J168" s="84" t="s">
        <v>33</v>
      </c>
      <c r="K168" s="85">
        <v>478553.75</v>
      </c>
      <c r="L168" s="86" t="s">
        <v>246</v>
      </c>
      <c r="M168" s="84" t="s">
        <v>323</v>
      </c>
      <c r="N168" s="84" t="s">
        <v>37</v>
      </c>
      <c r="O168" s="151" t="s">
        <v>35</v>
      </c>
      <c r="P168" s="152"/>
      <c r="Q168" s="152"/>
      <c r="R168" s="152"/>
      <c r="S168" s="152"/>
      <c r="T168" s="152"/>
      <c r="U168" s="152"/>
      <c r="V168" s="153"/>
    </row>
    <row r="169" spans="1:22" s="7" customFormat="1" ht="66.75" customHeight="1">
      <c r="A169" s="105" t="s">
        <v>562</v>
      </c>
      <c r="B169" s="4" t="s">
        <v>164</v>
      </c>
      <c r="C169" s="81" t="s">
        <v>373</v>
      </c>
      <c r="D169" s="87" t="s">
        <v>322</v>
      </c>
      <c r="E169" s="4" t="s">
        <v>68</v>
      </c>
      <c r="F169" s="61" t="s">
        <v>30</v>
      </c>
      <c r="G169" s="1" t="s">
        <v>31</v>
      </c>
      <c r="H169" s="1" t="s">
        <v>36</v>
      </c>
      <c r="I169" s="61" t="s">
        <v>32</v>
      </c>
      <c r="J169" s="1" t="s">
        <v>33</v>
      </c>
      <c r="K169" s="88">
        <f>2000000*1.18</f>
        <v>2360000</v>
      </c>
      <c r="L169" s="22" t="s">
        <v>343</v>
      </c>
      <c r="M169" s="6" t="s">
        <v>370</v>
      </c>
      <c r="N169" s="1" t="s">
        <v>37</v>
      </c>
      <c r="O169" s="114" t="s">
        <v>35</v>
      </c>
      <c r="P169" s="114"/>
      <c r="Q169" s="114"/>
      <c r="R169" s="114"/>
      <c r="S169" s="114"/>
      <c r="T169" s="114"/>
      <c r="U169" s="114"/>
      <c r="V169" s="114"/>
    </row>
    <row r="170" spans="1:22" s="7" customFormat="1" ht="66.75" customHeight="1">
      <c r="A170" s="105" t="s">
        <v>570</v>
      </c>
      <c r="B170" s="4" t="s">
        <v>164</v>
      </c>
      <c r="C170" s="81" t="s">
        <v>373</v>
      </c>
      <c r="D170" s="87" t="s">
        <v>492</v>
      </c>
      <c r="E170" s="1" t="s">
        <v>72</v>
      </c>
      <c r="F170" s="61" t="s">
        <v>30</v>
      </c>
      <c r="G170" s="1" t="s">
        <v>31</v>
      </c>
      <c r="H170" s="1" t="s">
        <v>36</v>
      </c>
      <c r="I170" s="61" t="s">
        <v>32</v>
      </c>
      <c r="J170" s="1" t="s">
        <v>33</v>
      </c>
      <c r="K170" s="88">
        <v>379714.56</v>
      </c>
      <c r="L170" s="22" t="s">
        <v>279</v>
      </c>
      <c r="M170" s="6" t="s">
        <v>250</v>
      </c>
      <c r="N170" s="1" t="s">
        <v>42</v>
      </c>
      <c r="O170" s="114" t="s">
        <v>35</v>
      </c>
      <c r="P170" s="114"/>
      <c r="Q170" s="114"/>
      <c r="R170" s="114"/>
      <c r="S170" s="114"/>
      <c r="T170" s="114"/>
      <c r="U170" s="114"/>
      <c r="V170" s="114"/>
    </row>
    <row r="171" spans="1:22" s="7" customFormat="1" ht="66.75" customHeight="1">
      <c r="A171" s="105" t="s">
        <v>571</v>
      </c>
      <c r="B171" s="4" t="s">
        <v>164</v>
      </c>
      <c r="C171" s="81" t="s">
        <v>373</v>
      </c>
      <c r="D171" s="87" t="s">
        <v>487</v>
      </c>
      <c r="E171" s="4" t="s">
        <v>68</v>
      </c>
      <c r="F171" s="61" t="s">
        <v>30</v>
      </c>
      <c r="G171" s="1" t="s">
        <v>31</v>
      </c>
      <c r="H171" s="1" t="s">
        <v>36</v>
      </c>
      <c r="I171" s="61" t="s">
        <v>32</v>
      </c>
      <c r="J171" s="1" t="s">
        <v>33</v>
      </c>
      <c r="K171" s="89">
        <v>1010038.7</v>
      </c>
      <c r="L171" s="90" t="s">
        <v>572</v>
      </c>
      <c r="M171" s="91" t="s">
        <v>572</v>
      </c>
      <c r="N171" s="24" t="s">
        <v>37</v>
      </c>
      <c r="O171" s="114" t="s">
        <v>35</v>
      </c>
      <c r="P171" s="114"/>
      <c r="Q171" s="114"/>
      <c r="R171" s="114"/>
      <c r="S171" s="114"/>
      <c r="T171" s="114"/>
      <c r="U171" s="114"/>
      <c r="V171" s="114"/>
    </row>
    <row r="172" spans="1:22" s="7" customFormat="1" ht="45">
      <c r="A172" s="105" t="s">
        <v>585</v>
      </c>
      <c r="B172" s="4" t="s">
        <v>164</v>
      </c>
      <c r="C172" s="81" t="s">
        <v>373</v>
      </c>
      <c r="D172" s="32" t="s">
        <v>312</v>
      </c>
      <c r="E172" s="92" t="s">
        <v>68</v>
      </c>
      <c r="F172" s="61" t="s">
        <v>30</v>
      </c>
      <c r="G172" s="1" t="s">
        <v>31</v>
      </c>
      <c r="H172" s="1" t="s">
        <v>36</v>
      </c>
      <c r="I172" s="61" t="s">
        <v>32</v>
      </c>
      <c r="J172" s="1" t="s">
        <v>33</v>
      </c>
      <c r="K172" s="33">
        <f>750000*1.18</f>
        <v>885000</v>
      </c>
      <c r="L172" s="6" t="s">
        <v>279</v>
      </c>
      <c r="M172" s="1" t="s">
        <v>313</v>
      </c>
      <c r="N172" s="1" t="s">
        <v>37</v>
      </c>
      <c r="O172" s="108" t="s">
        <v>35</v>
      </c>
      <c r="P172" s="146"/>
      <c r="Q172" s="146"/>
      <c r="R172" s="146"/>
      <c r="S172" s="146"/>
      <c r="T172" s="146"/>
      <c r="U172" s="146"/>
      <c r="V172" s="147"/>
    </row>
    <row r="173" spans="1:22" s="7" customFormat="1" ht="48.75" customHeight="1">
      <c r="A173" s="105" t="s">
        <v>589</v>
      </c>
      <c r="B173" s="4" t="s">
        <v>164</v>
      </c>
      <c r="C173" s="81" t="s">
        <v>373</v>
      </c>
      <c r="D173" s="87" t="s">
        <v>291</v>
      </c>
      <c r="E173" s="83" t="s">
        <v>68</v>
      </c>
      <c r="F173" s="93" t="s">
        <v>30</v>
      </c>
      <c r="G173" s="62" t="s">
        <v>31</v>
      </c>
      <c r="H173" s="93" t="s">
        <v>25</v>
      </c>
      <c r="I173" s="93" t="s">
        <v>32</v>
      </c>
      <c r="J173" s="62" t="s">
        <v>33</v>
      </c>
      <c r="K173" s="94">
        <f>2336000*1.18</f>
        <v>2756480</v>
      </c>
      <c r="L173" s="95" t="s">
        <v>241</v>
      </c>
      <c r="M173" s="1" t="s">
        <v>594</v>
      </c>
      <c r="N173" s="84" t="s">
        <v>37</v>
      </c>
      <c r="O173" s="155" t="s">
        <v>35</v>
      </c>
      <c r="P173" s="156"/>
      <c r="Q173" s="156"/>
      <c r="R173" s="156"/>
      <c r="S173" s="121"/>
      <c r="T173" s="121"/>
      <c r="U173" s="121"/>
      <c r="V173" s="122"/>
    </row>
    <row r="174" spans="1:22" s="7" customFormat="1" ht="45">
      <c r="A174" s="105" t="s">
        <v>597</v>
      </c>
      <c r="B174" s="4" t="s">
        <v>164</v>
      </c>
      <c r="C174" s="81" t="s">
        <v>373</v>
      </c>
      <c r="D174" s="32" t="s">
        <v>283</v>
      </c>
      <c r="E174" s="92" t="s">
        <v>68</v>
      </c>
      <c r="F174" s="61" t="s">
        <v>30</v>
      </c>
      <c r="G174" s="1" t="s">
        <v>31</v>
      </c>
      <c r="H174" s="1" t="s">
        <v>26</v>
      </c>
      <c r="I174" s="61" t="s">
        <v>32</v>
      </c>
      <c r="J174" s="1" t="s">
        <v>33</v>
      </c>
      <c r="K174" s="96">
        <v>673780</v>
      </c>
      <c r="L174" s="97" t="s">
        <v>241</v>
      </c>
      <c r="M174" s="1" t="s">
        <v>594</v>
      </c>
      <c r="N174" s="1" t="s">
        <v>37</v>
      </c>
      <c r="O174" s="114" t="s">
        <v>35</v>
      </c>
      <c r="P174" s="114"/>
      <c r="Q174" s="114"/>
      <c r="R174" s="114"/>
      <c r="S174" s="114"/>
      <c r="T174" s="114"/>
      <c r="U174" s="114"/>
      <c r="V174" s="114"/>
    </row>
    <row r="175" spans="1:22" s="7" customFormat="1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4">
        <f>SUM(K168:K174)</f>
        <v>8543567.01</v>
      </c>
      <c r="L175" s="30"/>
      <c r="M175" s="30"/>
      <c r="N175" s="30"/>
      <c r="O175" s="145"/>
      <c r="P175" s="146"/>
      <c r="Q175" s="146"/>
      <c r="R175" s="146"/>
      <c r="S175" s="146"/>
      <c r="T175" s="146"/>
      <c r="U175" s="146"/>
      <c r="V175" s="147"/>
    </row>
    <row r="176" spans="1:22" ht="15">
      <c r="A176" s="158" t="s">
        <v>73</v>
      </c>
      <c r="B176" s="159"/>
      <c r="C176" s="159"/>
      <c r="D176" s="159"/>
      <c r="E176" s="159"/>
      <c r="F176" s="159"/>
      <c r="G176" s="159"/>
      <c r="H176" s="159"/>
      <c r="I176" s="159"/>
      <c r="J176" s="160"/>
      <c r="K176" s="98">
        <f>SUM(K175+K166+K110+K75+K52)</f>
        <v>1778732764.5</v>
      </c>
      <c r="L176" s="99"/>
      <c r="M176" s="100"/>
      <c r="N176" s="101"/>
      <c r="O176" s="164"/>
      <c r="P176" s="165"/>
      <c r="Q176" s="165"/>
      <c r="R176" s="165"/>
      <c r="S176" s="165"/>
      <c r="T176" s="165"/>
      <c r="U176" s="165"/>
      <c r="V176" s="166"/>
    </row>
    <row r="177" spans="1:22" ht="15.75">
      <c r="A177" s="102"/>
      <c r="B177" s="102"/>
      <c r="C177" s="102"/>
      <c r="D177" s="103"/>
      <c r="E177" s="102"/>
      <c r="F177" s="102"/>
      <c r="G177" s="102"/>
      <c r="H177" s="102"/>
      <c r="I177" s="102"/>
      <c r="J177" s="102"/>
      <c r="K177" s="102"/>
      <c r="L177" s="35"/>
      <c r="M177" s="167" t="s">
        <v>601</v>
      </c>
      <c r="N177" s="167"/>
      <c r="O177" s="167"/>
      <c r="P177" s="167"/>
      <c r="Q177" s="167"/>
      <c r="R177" s="167"/>
      <c r="S177" s="167"/>
      <c r="T177" s="167"/>
      <c r="U177" s="167"/>
      <c r="V177" s="167"/>
    </row>
    <row r="178" spans="1:15" ht="15">
      <c r="A178" s="157" t="s">
        <v>595</v>
      </c>
      <c r="B178" s="157"/>
      <c r="C178" s="157"/>
      <c r="D178" s="157"/>
      <c r="E178" s="157"/>
      <c r="F178" s="157"/>
      <c r="G178" s="157"/>
      <c r="H178" s="157"/>
      <c r="I178" s="36"/>
      <c r="J178" s="36" t="s">
        <v>74</v>
      </c>
      <c r="K178" s="36"/>
      <c r="L178" s="37"/>
      <c r="M178" s="36"/>
      <c r="N178" s="38" t="s">
        <v>75</v>
      </c>
      <c r="O178" s="36"/>
    </row>
    <row r="179" spans="1:15" ht="15.75">
      <c r="A179" s="35"/>
      <c r="B179" s="35"/>
      <c r="C179" s="35"/>
      <c r="D179" s="40"/>
      <c r="E179" s="35"/>
      <c r="F179" s="35"/>
      <c r="G179" s="35"/>
      <c r="H179" s="35"/>
      <c r="I179" s="41"/>
      <c r="J179" s="41" t="s">
        <v>76</v>
      </c>
      <c r="K179" s="41"/>
      <c r="L179" s="35"/>
      <c r="M179" s="35"/>
      <c r="N179" s="35"/>
      <c r="O179" s="42"/>
    </row>
    <row r="180" spans="2:13" ht="15">
      <c r="B180" s="11" t="s">
        <v>77</v>
      </c>
      <c r="M180" s="11" t="s">
        <v>79</v>
      </c>
    </row>
    <row r="181" ht="15">
      <c r="B181" s="11" t="s">
        <v>78</v>
      </c>
    </row>
  </sheetData>
  <sheetProtection/>
  <mergeCells count="188">
    <mergeCell ref="O74:V74"/>
    <mergeCell ref="O78:V78"/>
    <mergeCell ref="O79:V79"/>
    <mergeCell ref="O117:V117"/>
    <mergeCell ref="O133:V133"/>
    <mergeCell ref="O154:V154"/>
    <mergeCell ref="A76:V76"/>
    <mergeCell ref="O136:V136"/>
    <mergeCell ref="O126:V126"/>
    <mergeCell ref="O121:V121"/>
    <mergeCell ref="O164:V164"/>
    <mergeCell ref="O81:V81"/>
    <mergeCell ref="O82:V82"/>
    <mergeCell ref="O83:V83"/>
    <mergeCell ref="O157:V157"/>
    <mergeCell ref="O125:V125"/>
    <mergeCell ref="O132:V132"/>
    <mergeCell ref="O129:V129"/>
    <mergeCell ref="O122:V122"/>
    <mergeCell ref="O110:V110"/>
    <mergeCell ref="A53:V53"/>
    <mergeCell ref="O151:V151"/>
    <mergeCell ref="O144:V144"/>
    <mergeCell ref="O146:V146"/>
    <mergeCell ref="O147:V147"/>
    <mergeCell ref="O161:V161"/>
    <mergeCell ref="O155:V155"/>
    <mergeCell ref="O156:V156"/>
    <mergeCell ref="O101:V101"/>
    <mergeCell ref="O84:V84"/>
    <mergeCell ref="A178:H178"/>
    <mergeCell ref="A176:J176"/>
    <mergeCell ref="A167:V167"/>
    <mergeCell ref="O175:V175"/>
    <mergeCell ref="O176:V176"/>
    <mergeCell ref="O162:V162"/>
    <mergeCell ref="O166:V166"/>
    <mergeCell ref="O169:V169"/>
    <mergeCell ref="M177:V177"/>
    <mergeCell ref="O172:V172"/>
    <mergeCell ref="O173:V173"/>
    <mergeCell ref="O174:V174"/>
    <mergeCell ref="O131:V131"/>
    <mergeCell ref="O128:V128"/>
    <mergeCell ref="O145:V145"/>
    <mergeCell ref="O148:V148"/>
    <mergeCell ref="O137:V137"/>
    <mergeCell ref="O140:V140"/>
    <mergeCell ref="O130:V130"/>
    <mergeCell ref="O165:V165"/>
    <mergeCell ref="O168:V168"/>
    <mergeCell ref="O149:V149"/>
    <mergeCell ref="O159:V159"/>
    <mergeCell ref="O160:V160"/>
    <mergeCell ref="O153:V153"/>
    <mergeCell ref="O138:V138"/>
    <mergeCell ref="O139:V139"/>
    <mergeCell ref="O150:V150"/>
    <mergeCell ref="O158:V158"/>
    <mergeCell ref="O152:V152"/>
    <mergeCell ref="O171:V171"/>
    <mergeCell ref="O170:V170"/>
    <mergeCell ref="O163:V163"/>
    <mergeCell ref="O141:V141"/>
    <mergeCell ref="O142:V142"/>
    <mergeCell ref="O116:V116"/>
    <mergeCell ref="O118:V118"/>
    <mergeCell ref="O134:V134"/>
    <mergeCell ref="O123:V123"/>
    <mergeCell ref="O135:V135"/>
    <mergeCell ref="O112:V112"/>
    <mergeCell ref="O127:V127"/>
    <mergeCell ref="O120:V120"/>
    <mergeCell ref="O124:V124"/>
    <mergeCell ref="O113:V113"/>
    <mergeCell ref="O114:V114"/>
    <mergeCell ref="O115:V115"/>
    <mergeCell ref="O119:V119"/>
    <mergeCell ref="O108:V108"/>
    <mergeCell ref="O98:V98"/>
    <mergeCell ref="O102:V102"/>
    <mergeCell ref="O100:V100"/>
    <mergeCell ref="O107:V107"/>
    <mergeCell ref="A111:V111"/>
    <mergeCell ref="O109:V109"/>
    <mergeCell ref="O93:V93"/>
    <mergeCell ref="O94:V94"/>
    <mergeCell ref="O95:V95"/>
    <mergeCell ref="O96:V96"/>
    <mergeCell ref="O97:V97"/>
    <mergeCell ref="O99:V99"/>
    <mergeCell ref="O103:V103"/>
    <mergeCell ref="O105:V105"/>
    <mergeCell ref="O106:V106"/>
    <mergeCell ref="O77:V77"/>
    <mergeCell ref="O88:V88"/>
    <mergeCell ref="O89:V89"/>
    <mergeCell ref="O90:V90"/>
    <mergeCell ref="O91:V91"/>
    <mergeCell ref="O92:V92"/>
    <mergeCell ref="O85:V85"/>
    <mergeCell ref="O86:V86"/>
    <mergeCell ref="O87:V87"/>
    <mergeCell ref="O80:V80"/>
    <mergeCell ref="O71:V71"/>
    <mergeCell ref="O72:V72"/>
    <mergeCell ref="O75:V75"/>
    <mergeCell ref="O65:V65"/>
    <mergeCell ref="O66:V66"/>
    <mergeCell ref="O67:V67"/>
    <mergeCell ref="O68:V68"/>
    <mergeCell ref="O69:V69"/>
    <mergeCell ref="O70:V70"/>
    <mergeCell ref="O73:V73"/>
    <mergeCell ref="O59:V59"/>
    <mergeCell ref="O60:V60"/>
    <mergeCell ref="O61:V61"/>
    <mergeCell ref="O63:V63"/>
    <mergeCell ref="O64:V64"/>
    <mergeCell ref="O55:V55"/>
    <mergeCell ref="O56:V56"/>
    <mergeCell ref="O57:V57"/>
    <mergeCell ref="O58:V58"/>
    <mergeCell ref="O62:V62"/>
    <mergeCell ref="O48:V48"/>
    <mergeCell ref="O49:V49"/>
    <mergeCell ref="O50:V50"/>
    <mergeCell ref="O51:V51"/>
    <mergeCell ref="O52:V52"/>
    <mergeCell ref="O37:V37"/>
    <mergeCell ref="O38:V38"/>
    <mergeCell ref="O39:V39"/>
    <mergeCell ref="O40:V40"/>
    <mergeCell ref="O44:V44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32:V32"/>
    <mergeCell ref="O25:V25"/>
    <mergeCell ref="O26:V26"/>
    <mergeCell ref="O30:V30"/>
    <mergeCell ref="O29:V29"/>
    <mergeCell ref="O27:V27"/>
    <mergeCell ref="O28:V28"/>
    <mergeCell ref="I1:V1"/>
    <mergeCell ref="O2:V2"/>
    <mergeCell ref="A3:V3"/>
    <mergeCell ref="A4:V4"/>
    <mergeCell ref="A9:V9"/>
    <mergeCell ref="A10:V10"/>
    <mergeCell ref="A7:V7"/>
    <mergeCell ref="A8:V8"/>
    <mergeCell ref="A13:V13"/>
    <mergeCell ref="D15:M15"/>
    <mergeCell ref="N15:N17"/>
    <mergeCell ref="I16:J16"/>
    <mergeCell ref="K16:K17"/>
    <mergeCell ref="L16:M16"/>
    <mergeCell ref="A15:A17"/>
    <mergeCell ref="B15:B17"/>
    <mergeCell ref="F16:G16"/>
    <mergeCell ref="O17:V17"/>
    <mergeCell ref="A11:V11"/>
    <mergeCell ref="A12:V12"/>
    <mergeCell ref="O14:V14"/>
    <mergeCell ref="O104:V104"/>
    <mergeCell ref="O47:V47"/>
    <mergeCell ref="H16:H17"/>
    <mergeCell ref="O15:V16"/>
    <mergeCell ref="D16:D17"/>
    <mergeCell ref="O54:V54"/>
    <mergeCell ref="O46:V46"/>
    <mergeCell ref="O143:V143"/>
    <mergeCell ref="O21:V21"/>
    <mergeCell ref="O22:V22"/>
    <mergeCell ref="A19:V19"/>
    <mergeCell ref="O20:V20"/>
    <mergeCell ref="C15:C17"/>
    <mergeCell ref="E16:E17"/>
    <mergeCell ref="O18:V18"/>
    <mergeCell ref="O23:V23"/>
    <mergeCell ref="O24:V24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PageLayoutView="0" workbookViewId="0" topLeftCell="A13">
      <selection activeCell="L62" sqref="L62:L63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139" t="s">
        <v>229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603</v>
      </c>
      <c r="O3" s="140"/>
      <c r="P3" s="140"/>
      <c r="Q3" s="140"/>
      <c r="R3" s="140"/>
      <c r="S3" s="140"/>
      <c r="T3" s="140"/>
      <c r="U3" s="140"/>
      <c r="V3" s="140"/>
    </row>
    <row r="4" spans="1:22" s="13" customFormat="1" ht="15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s="13" customFormat="1" ht="15">
      <c r="A5" s="142" t="s">
        <v>602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s="13" customFormat="1" ht="15">
      <c r="A6" s="123" t="s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4"/>
    </row>
    <row r="7" spans="1:22" s="13" customFormat="1" ht="15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1:22" s="13" customFormat="1" ht="15">
      <c r="A8" s="123" t="s">
        <v>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</row>
    <row r="9" spans="1:22" s="13" customFormat="1" ht="15">
      <c r="A9" s="123" t="s">
        <v>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</row>
    <row r="10" spans="1:22" s="13" customFormat="1" ht="15">
      <c r="A10" s="123" t="s">
        <v>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</row>
    <row r="11" spans="1:22" s="13" customFormat="1" ht="15">
      <c r="A11" s="123" t="s">
        <v>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</row>
    <row r="12" spans="1:22" s="13" customFormat="1" ht="15">
      <c r="A12" s="134" t="s">
        <v>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5"/>
      <c r="P13" s="125"/>
      <c r="Q13" s="125"/>
      <c r="R13" s="125"/>
      <c r="S13" s="125"/>
      <c r="T13" s="125"/>
      <c r="U13" s="125"/>
      <c r="V13" s="125"/>
    </row>
    <row r="14" spans="1:22" ht="15" customHeight="1">
      <c r="A14" s="115" t="s">
        <v>8</v>
      </c>
      <c r="B14" s="115" t="s">
        <v>236</v>
      </c>
      <c r="C14" s="115" t="s">
        <v>235</v>
      </c>
      <c r="D14" s="135" t="s">
        <v>9</v>
      </c>
      <c r="E14" s="136"/>
      <c r="F14" s="136"/>
      <c r="G14" s="136"/>
      <c r="H14" s="136"/>
      <c r="I14" s="136"/>
      <c r="J14" s="136"/>
      <c r="K14" s="136"/>
      <c r="L14" s="136"/>
      <c r="M14" s="137"/>
      <c r="N14" s="118" t="s">
        <v>10</v>
      </c>
      <c r="O14" s="126" t="s">
        <v>11</v>
      </c>
      <c r="P14" s="127"/>
      <c r="Q14" s="127"/>
      <c r="R14" s="127"/>
      <c r="S14" s="127"/>
      <c r="T14" s="127"/>
      <c r="U14" s="127"/>
      <c r="V14" s="128"/>
    </row>
    <row r="15" spans="1:22" ht="71.25" customHeight="1">
      <c r="A15" s="116"/>
      <c r="B15" s="116"/>
      <c r="C15" s="116"/>
      <c r="D15" s="132" t="s">
        <v>12</v>
      </c>
      <c r="E15" s="118" t="s">
        <v>13</v>
      </c>
      <c r="F15" s="135" t="s">
        <v>14</v>
      </c>
      <c r="G15" s="137"/>
      <c r="H15" s="118" t="s">
        <v>15</v>
      </c>
      <c r="I15" s="135" t="s">
        <v>16</v>
      </c>
      <c r="J15" s="137"/>
      <c r="K15" s="118" t="s">
        <v>17</v>
      </c>
      <c r="L15" s="135" t="s">
        <v>18</v>
      </c>
      <c r="M15" s="137"/>
      <c r="N15" s="138"/>
      <c r="O15" s="129"/>
      <c r="P15" s="130"/>
      <c r="Q15" s="130"/>
      <c r="R15" s="130"/>
      <c r="S15" s="130"/>
      <c r="T15" s="130"/>
      <c r="U15" s="130"/>
      <c r="V15" s="131"/>
    </row>
    <row r="16" spans="1:22" ht="77.25" customHeight="1">
      <c r="A16" s="117"/>
      <c r="B16" s="117"/>
      <c r="C16" s="117"/>
      <c r="D16" s="133"/>
      <c r="E16" s="119"/>
      <c r="F16" s="18" t="s">
        <v>19</v>
      </c>
      <c r="G16" s="18" t="s">
        <v>20</v>
      </c>
      <c r="H16" s="119"/>
      <c r="I16" s="18" t="s">
        <v>21</v>
      </c>
      <c r="J16" s="18" t="s">
        <v>20</v>
      </c>
      <c r="K16" s="119"/>
      <c r="L16" s="19" t="s">
        <v>22</v>
      </c>
      <c r="M16" s="19" t="s">
        <v>23</v>
      </c>
      <c r="N16" s="119"/>
      <c r="O16" s="135" t="s">
        <v>24</v>
      </c>
      <c r="P16" s="136"/>
      <c r="Q16" s="136"/>
      <c r="R16" s="136"/>
      <c r="S16" s="136"/>
      <c r="T16" s="136"/>
      <c r="U16" s="136"/>
      <c r="V16" s="137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120">
        <v>15</v>
      </c>
      <c r="P17" s="121"/>
      <c r="Q17" s="121"/>
      <c r="R17" s="121"/>
      <c r="S17" s="121"/>
      <c r="T17" s="121"/>
      <c r="U17" s="121"/>
      <c r="V17" s="122"/>
    </row>
    <row r="18" spans="1:22" ht="15">
      <c r="A18" s="111" t="s">
        <v>28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</row>
    <row r="19" spans="1:22" s="7" customFormat="1" ht="36">
      <c r="A19" s="59" t="s">
        <v>25</v>
      </c>
      <c r="B19" s="4" t="s">
        <v>348</v>
      </c>
      <c r="C19" s="8" t="s">
        <v>537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349</v>
      </c>
      <c r="N19" s="8" t="s">
        <v>34</v>
      </c>
      <c r="O19" s="114" t="s">
        <v>35</v>
      </c>
      <c r="P19" s="114"/>
      <c r="Q19" s="114"/>
      <c r="R19" s="114"/>
      <c r="S19" s="114"/>
      <c r="T19" s="114"/>
      <c r="U19" s="114"/>
      <c r="V19" s="114"/>
    </row>
    <row r="20" spans="1:22" s="7" customFormat="1" ht="54" customHeight="1">
      <c r="A20" s="59" t="s">
        <v>26</v>
      </c>
      <c r="B20" s="1" t="s">
        <v>387</v>
      </c>
      <c r="C20" s="1" t="s">
        <v>387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 t="s">
        <v>210</v>
      </c>
      <c r="M20" s="1" t="s">
        <v>137</v>
      </c>
      <c r="N20" s="1" t="s">
        <v>34</v>
      </c>
      <c r="O20" s="108" t="s">
        <v>35</v>
      </c>
      <c r="P20" s="109"/>
      <c r="Q20" s="109"/>
      <c r="R20" s="109"/>
      <c r="S20" s="109"/>
      <c r="T20" s="109"/>
      <c r="U20" s="109"/>
      <c r="V20" s="110"/>
    </row>
    <row r="21" spans="1:22" s="7" customFormat="1" ht="36">
      <c r="A21" s="104" t="s">
        <v>27</v>
      </c>
      <c r="B21" s="1" t="s">
        <v>388</v>
      </c>
      <c r="C21" s="1" t="s">
        <v>538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 t="s">
        <v>210</v>
      </c>
      <c r="M21" s="23" t="s">
        <v>246</v>
      </c>
      <c r="N21" s="1" t="s">
        <v>34</v>
      </c>
      <c r="O21" s="108" t="s">
        <v>35</v>
      </c>
      <c r="P21" s="109"/>
      <c r="Q21" s="109"/>
      <c r="R21" s="109"/>
      <c r="S21" s="109"/>
      <c r="T21" s="109"/>
      <c r="U21" s="109"/>
      <c r="V21" s="110"/>
    </row>
    <row r="22" spans="1:22" s="7" customFormat="1" ht="36">
      <c r="A22" s="104" t="s">
        <v>38</v>
      </c>
      <c r="B22" s="4" t="s">
        <v>541</v>
      </c>
      <c r="C22" s="8" t="s">
        <v>540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264</v>
      </c>
      <c r="N22" s="1" t="s">
        <v>34</v>
      </c>
      <c r="O22" s="114" t="s">
        <v>180</v>
      </c>
      <c r="P22" s="114"/>
      <c r="Q22" s="114"/>
      <c r="R22" s="114"/>
      <c r="S22" s="114"/>
      <c r="T22" s="114"/>
      <c r="U22" s="114"/>
      <c r="V22" s="114"/>
    </row>
    <row r="23" spans="1:22" s="7" customFormat="1" ht="36">
      <c r="A23" s="104" t="s">
        <v>85</v>
      </c>
      <c r="B23" s="4" t="s">
        <v>389</v>
      </c>
      <c r="C23" s="1" t="s">
        <v>389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249</v>
      </c>
      <c r="M23" s="1" t="s">
        <v>484</v>
      </c>
      <c r="N23" s="1" t="s">
        <v>37</v>
      </c>
      <c r="O23" s="114" t="s">
        <v>35</v>
      </c>
      <c r="P23" s="114"/>
      <c r="Q23" s="114"/>
      <c r="R23" s="114"/>
      <c r="S23" s="114"/>
      <c r="T23" s="114"/>
      <c r="U23" s="114"/>
      <c r="V23" s="114"/>
    </row>
    <row r="24" spans="1:22" s="7" customFormat="1" ht="36">
      <c r="A24" s="104" t="s">
        <v>39</v>
      </c>
      <c r="B24" s="4" t="s">
        <v>390</v>
      </c>
      <c r="C24" s="1" t="s">
        <v>390</v>
      </c>
      <c r="D24" s="3" t="s">
        <v>341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342</v>
      </c>
      <c r="N24" s="1" t="s">
        <v>37</v>
      </c>
      <c r="O24" s="114" t="s">
        <v>35</v>
      </c>
      <c r="P24" s="114"/>
      <c r="Q24" s="114"/>
      <c r="R24" s="114"/>
      <c r="S24" s="114"/>
      <c r="T24" s="114"/>
      <c r="U24" s="114"/>
      <c r="V24" s="114"/>
    </row>
    <row r="25" spans="1:22" s="7" customFormat="1" ht="36.75" customHeight="1">
      <c r="A25" s="104" t="s">
        <v>40</v>
      </c>
      <c r="B25" s="4" t="s">
        <v>391</v>
      </c>
      <c r="C25" s="1" t="s">
        <v>392</v>
      </c>
      <c r="D25" s="3" t="s">
        <v>360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342</v>
      </c>
      <c r="N25" s="1" t="s">
        <v>37</v>
      </c>
      <c r="O25" s="114" t="s">
        <v>35</v>
      </c>
      <c r="P25" s="114"/>
      <c r="Q25" s="114"/>
      <c r="R25" s="114"/>
      <c r="S25" s="114"/>
      <c r="T25" s="114"/>
      <c r="U25" s="114"/>
      <c r="V25" s="114"/>
    </row>
    <row r="26" spans="1:22" s="7" customFormat="1" ht="36">
      <c r="A26" s="104" t="s">
        <v>41</v>
      </c>
      <c r="B26" s="1" t="s">
        <v>387</v>
      </c>
      <c r="C26" s="1" t="s">
        <v>387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2" t="s">
        <v>246</v>
      </c>
      <c r="M26" s="1" t="s">
        <v>137</v>
      </c>
      <c r="N26" s="24" t="s">
        <v>214</v>
      </c>
      <c r="O26" s="108" t="s">
        <v>35</v>
      </c>
      <c r="P26" s="109"/>
      <c r="Q26" s="109"/>
      <c r="R26" s="109"/>
      <c r="S26" s="109"/>
      <c r="T26" s="109"/>
      <c r="U26" s="109"/>
      <c r="V26" s="110"/>
    </row>
    <row r="27" spans="1:22" s="7" customFormat="1" ht="45">
      <c r="A27" s="104" t="s">
        <v>148</v>
      </c>
      <c r="B27" s="24" t="s">
        <v>395</v>
      </c>
      <c r="C27" s="8" t="s">
        <v>396</v>
      </c>
      <c r="D27" s="25" t="s">
        <v>371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6">
        <v>1529280</v>
      </c>
      <c r="L27" s="23" t="s">
        <v>249</v>
      </c>
      <c r="M27" s="28" t="s">
        <v>296</v>
      </c>
      <c r="N27" s="24" t="s">
        <v>214</v>
      </c>
      <c r="O27" s="114" t="s">
        <v>35</v>
      </c>
      <c r="P27" s="114"/>
      <c r="Q27" s="114"/>
      <c r="R27" s="114"/>
      <c r="S27" s="114"/>
      <c r="T27" s="114"/>
      <c r="U27" s="114"/>
      <c r="V27" s="114"/>
    </row>
    <row r="28" spans="1:22" s="7" customFormat="1" ht="36">
      <c r="A28" s="104" t="s">
        <v>86</v>
      </c>
      <c r="B28" s="24" t="s">
        <v>395</v>
      </c>
      <c r="C28" s="8" t="s">
        <v>396</v>
      </c>
      <c r="D28" s="27" t="s">
        <v>372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2" t="s">
        <v>449</v>
      </c>
      <c r="M28" s="22" t="s">
        <v>294</v>
      </c>
      <c r="N28" s="24" t="s">
        <v>214</v>
      </c>
      <c r="O28" s="108" t="s">
        <v>35</v>
      </c>
      <c r="P28" s="109"/>
      <c r="Q28" s="109"/>
      <c r="R28" s="109"/>
      <c r="S28" s="109"/>
      <c r="T28" s="109"/>
      <c r="U28" s="109"/>
      <c r="V28" s="110"/>
    </row>
    <row r="29" spans="1:22" s="7" customFormat="1" ht="36">
      <c r="A29" s="104" t="s">
        <v>87</v>
      </c>
      <c r="B29" s="1" t="s">
        <v>398</v>
      </c>
      <c r="C29" s="8" t="s">
        <v>399</v>
      </c>
      <c r="D29" s="3" t="s">
        <v>364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279</v>
      </c>
      <c r="M29" s="1" t="s">
        <v>329</v>
      </c>
      <c r="N29" s="1" t="s">
        <v>34</v>
      </c>
      <c r="O29" s="108" t="s">
        <v>35</v>
      </c>
      <c r="P29" s="109"/>
      <c r="Q29" s="109"/>
      <c r="R29" s="109"/>
      <c r="S29" s="109"/>
      <c r="T29" s="109"/>
      <c r="U29" s="109"/>
      <c r="V29" s="110"/>
    </row>
    <row r="30" spans="1:22" s="7" customFormat="1" ht="36">
      <c r="A30" s="104" t="s">
        <v>88</v>
      </c>
      <c r="B30" s="24" t="s">
        <v>416</v>
      </c>
      <c r="C30" s="8" t="s">
        <v>466</v>
      </c>
      <c r="D30" s="25" t="s">
        <v>455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6">
        <v>175112</v>
      </c>
      <c r="L30" s="23" t="s">
        <v>343</v>
      </c>
      <c r="M30" s="28" t="s">
        <v>456</v>
      </c>
      <c r="N30" s="24" t="s">
        <v>34</v>
      </c>
      <c r="O30" s="114" t="s">
        <v>35</v>
      </c>
      <c r="P30" s="114"/>
      <c r="Q30" s="114"/>
      <c r="R30" s="114"/>
      <c r="S30" s="114"/>
      <c r="T30" s="114"/>
      <c r="U30" s="114"/>
      <c r="V30" s="114"/>
    </row>
    <row r="31" spans="1:22" s="7" customFormat="1" ht="36">
      <c r="A31" s="104" t="s">
        <v>84</v>
      </c>
      <c r="B31" s="4" t="s">
        <v>339</v>
      </c>
      <c r="C31" s="1" t="s">
        <v>340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4" t="s">
        <v>234</v>
      </c>
      <c r="N31" s="1" t="s">
        <v>37</v>
      </c>
      <c r="O31" s="114" t="s">
        <v>180</v>
      </c>
      <c r="P31" s="114"/>
      <c r="Q31" s="114"/>
      <c r="R31" s="114"/>
      <c r="S31" s="114"/>
      <c r="T31" s="114"/>
      <c r="U31" s="114"/>
      <c r="V31" s="114"/>
    </row>
    <row r="32" spans="1:22" s="7" customFormat="1" ht="48">
      <c r="A32" s="104" t="s">
        <v>89</v>
      </c>
      <c r="B32" s="4" t="s">
        <v>409</v>
      </c>
      <c r="C32" s="1" t="s">
        <v>409</v>
      </c>
      <c r="D32" s="3" t="s">
        <v>350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6">
        <v>990000</v>
      </c>
      <c r="L32" s="8" t="s">
        <v>233</v>
      </c>
      <c r="M32" s="24" t="s">
        <v>233</v>
      </c>
      <c r="N32" s="24" t="s">
        <v>34</v>
      </c>
      <c r="O32" s="114" t="s">
        <v>35</v>
      </c>
      <c r="P32" s="114"/>
      <c r="Q32" s="114"/>
      <c r="R32" s="114"/>
      <c r="S32" s="114"/>
      <c r="T32" s="114"/>
      <c r="U32" s="114"/>
      <c r="V32" s="114"/>
    </row>
    <row r="33" spans="1:22" s="7" customFormat="1" ht="36">
      <c r="A33" s="104" t="s">
        <v>90</v>
      </c>
      <c r="B33" s="1" t="s">
        <v>516</v>
      </c>
      <c r="C33" s="1" t="s">
        <v>516</v>
      </c>
      <c r="D33" s="27" t="s">
        <v>519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6">
        <v>300000</v>
      </c>
      <c r="L33" s="8" t="s">
        <v>279</v>
      </c>
      <c r="M33" s="24" t="s">
        <v>329</v>
      </c>
      <c r="N33" s="24" t="s">
        <v>42</v>
      </c>
      <c r="O33" s="108" t="s">
        <v>35</v>
      </c>
      <c r="P33" s="109"/>
      <c r="Q33" s="109"/>
      <c r="R33" s="109"/>
      <c r="S33" s="109"/>
      <c r="T33" s="109"/>
      <c r="U33" s="109"/>
      <c r="V33" s="110"/>
    </row>
    <row r="34" spans="1:22" s="7" customFormat="1" ht="36">
      <c r="A34" s="104" t="s">
        <v>91</v>
      </c>
      <c r="B34" s="24" t="s">
        <v>132</v>
      </c>
      <c r="C34" s="29" t="s">
        <v>132</v>
      </c>
      <c r="D34" s="25" t="s">
        <v>593</v>
      </c>
      <c r="E34" s="4" t="s">
        <v>29</v>
      </c>
      <c r="F34" s="104" t="s">
        <v>30</v>
      </c>
      <c r="G34" s="1" t="s">
        <v>31</v>
      </c>
      <c r="H34" s="1" t="s">
        <v>36</v>
      </c>
      <c r="I34" s="104" t="s">
        <v>32</v>
      </c>
      <c r="J34" s="1" t="s">
        <v>33</v>
      </c>
      <c r="K34" s="26">
        <v>146980</v>
      </c>
      <c r="L34" s="23" t="s">
        <v>245</v>
      </c>
      <c r="M34" s="28" t="s">
        <v>284</v>
      </c>
      <c r="N34" s="24" t="s">
        <v>43</v>
      </c>
      <c r="O34" s="114" t="s">
        <v>35</v>
      </c>
      <c r="P34" s="114"/>
      <c r="Q34" s="114"/>
      <c r="R34" s="114"/>
      <c r="S34" s="114"/>
      <c r="T34" s="114"/>
      <c r="U34" s="114"/>
      <c r="V34" s="114"/>
    </row>
    <row r="35" spans="1:22" s="7" customFormat="1" ht="15">
      <c r="A35" s="30"/>
      <c r="B35" s="1"/>
      <c r="C35" s="30"/>
      <c r="D35" s="30"/>
      <c r="E35" s="30"/>
      <c r="F35" s="30"/>
      <c r="G35" s="30"/>
      <c r="H35" s="30"/>
      <c r="I35" s="30"/>
      <c r="J35" s="30"/>
      <c r="K35" s="31">
        <f>SUM(K19:K34)</f>
        <v>11566500</v>
      </c>
      <c r="L35" s="30"/>
      <c r="M35" s="30"/>
      <c r="N35" s="30"/>
      <c r="O35" s="143"/>
      <c r="P35" s="143"/>
      <c r="Q35" s="143"/>
      <c r="R35" s="143"/>
      <c r="S35" s="143"/>
      <c r="T35" s="143"/>
      <c r="U35" s="143"/>
      <c r="V35" s="143"/>
    </row>
    <row r="36" spans="1:22" s="7" customFormat="1" ht="15">
      <c r="A36" s="168" t="s">
        <v>61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70"/>
    </row>
    <row r="37" spans="1:22" s="7" customFormat="1" ht="48">
      <c r="A37" s="104" t="s">
        <v>92</v>
      </c>
      <c r="B37" s="1" t="s">
        <v>416</v>
      </c>
      <c r="C37" s="1" t="s">
        <v>416</v>
      </c>
      <c r="D37" s="27" t="s">
        <v>450</v>
      </c>
      <c r="E37" s="4" t="s">
        <v>29</v>
      </c>
      <c r="F37" s="8" t="s">
        <v>30</v>
      </c>
      <c r="G37" s="1" t="s">
        <v>31</v>
      </c>
      <c r="H37" s="1" t="s">
        <v>26</v>
      </c>
      <c r="I37" s="8" t="s">
        <v>32</v>
      </c>
      <c r="J37" s="1" t="s">
        <v>33</v>
      </c>
      <c r="K37" s="5">
        <v>296142</v>
      </c>
      <c r="L37" s="22" t="s">
        <v>246</v>
      </c>
      <c r="M37" s="8" t="s">
        <v>323</v>
      </c>
      <c r="N37" s="1" t="s">
        <v>42</v>
      </c>
      <c r="O37" s="108" t="s">
        <v>35</v>
      </c>
      <c r="P37" s="109"/>
      <c r="Q37" s="109"/>
      <c r="R37" s="109"/>
      <c r="S37" s="109"/>
      <c r="T37" s="109"/>
      <c r="U37" s="109"/>
      <c r="V37" s="110"/>
    </row>
    <row r="38" spans="1:22" s="7" customFormat="1" ht="72.75" customHeight="1">
      <c r="A38" s="104" t="s">
        <v>114</v>
      </c>
      <c r="B38" s="24" t="s">
        <v>412</v>
      </c>
      <c r="C38" s="8" t="s">
        <v>413</v>
      </c>
      <c r="D38" s="27" t="s">
        <v>331</v>
      </c>
      <c r="E38" s="4" t="s">
        <v>29</v>
      </c>
      <c r="F38" s="8" t="s">
        <v>30</v>
      </c>
      <c r="G38" s="1" t="s">
        <v>31</v>
      </c>
      <c r="H38" s="1" t="s">
        <v>36</v>
      </c>
      <c r="I38" s="8" t="s">
        <v>32</v>
      </c>
      <c r="J38" s="1" t="s">
        <v>33</v>
      </c>
      <c r="K38" s="5">
        <f>2582400*1.18</f>
        <v>3047232</v>
      </c>
      <c r="L38" s="22" t="s">
        <v>246</v>
      </c>
      <c r="M38" s="22" t="s">
        <v>323</v>
      </c>
      <c r="N38" s="1" t="s">
        <v>42</v>
      </c>
      <c r="O38" s="108" t="s">
        <v>35</v>
      </c>
      <c r="P38" s="109"/>
      <c r="Q38" s="109"/>
      <c r="R38" s="109"/>
      <c r="S38" s="109"/>
      <c r="T38" s="109"/>
      <c r="U38" s="109"/>
      <c r="V38" s="110"/>
    </row>
    <row r="39" spans="1:22" s="7" customFormat="1" ht="45.75" customHeight="1">
      <c r="A39" s="104" t="s">
        <v>44</v>
      </c>
      <c r="B39" s="24" t="s">
        <v>395</v>
      </c>
      <c r="C39" s="8" t="s">
        <v>396</v>
      </c>
      <c r="D39" s="3" t="s">
        <v>330</v>
      </c>
      <c r="E39" s="4" t="s">
        <v>29</v>
      </c>
      <c r="F39" s="8" t="s">
        <v>30</v>
      </c>
      <c r="G39" s="1" t="s">
        <v>31</v>
      </c>
      <c r="H39" s="1" t="s">
        <v>39</v>
      </c>
      <c r="I39" s="8" t="s">
        <v>32</v>
      </c>
      <c r="J39" s="1" t="s">
        <v>33</v>
      </c>
      <c r="K39" s="5">
        <v>845000</v>
      </c>
      <c r="L39" s="22" t="s">
        <v>279</v>
      </c>
      <c r="M39" s="22" t="s">
        <v>296</v>
      </c>
      <c r="N39" s="1" t="s">
        <v>42</v>
      </c>
      <c r="O39" s="114" t="s">
        <v>180</v>
      </c>
      <c r="P39" s="114"/>
      <c r="Q39" s="114"/>
      <c r="R39" s="114"/>
      <c r="S39" s="114"/>
      <c r="T39" s="114"/>
      <c r="U39" s="114"/>
      <c r="V39" s="114"/>
    </row>
    <row r="40" spans="1:22" s="7" customFormat="1" ht="36">
      <c r="A40" s="104" t="s">
        <v>45</v>
      </c>
      <c r="B40" s="24" t="s">
        <v>416</v>
      </c>
      <c r="C40" s="8" t="s">
        <v>417</v>
      </c>
      <c r="D40" s="3" t="s">
        <v>566</v>
      </c>
      <c r="E40" s="4" t="s">
        <v>29</v>
      </c>
      <c r="F40" s="8" t="s">
        <v>30</v>
      </c>
      <c r="G40" s="1" t="s">
        <v>31</v>
      </c>
      <c r="H40" s="1" t="s">
        <v>26</v>
      </c>
      <c r="I40" s="8" t="s">
        <v>32</v>
      </c>
      <c r="J40" s="1" t="s">
        <v>33</v>
      </c>
      <c r="K40" s="5">
        <v>191000</v>
      </c>
      <c r="L40" s="22" t="s">
        <v>241</v>
      </c>
      <c r="M40" s="22">
        <v>42736</v>
      </c>
      <c r="N40" s="1" t="s">
        <v>70</v>
      </c>
      <c r="O40" s="114" t="s">
        <v>35</v>
      </c>
      <c r="P40" s="114"/>
      <c r="Q40" s="114"/>
      <c r="R40" s="114"/>
      <c r="S40" s="114"/>
      <c r="T40" s="114"/>
      <c r="U40" s="114"/>
      <c r="V40" s="114"/>
    </row>
    <row r="41" spans="1:22" s="7" customFormat="1" ht="33.75">
      <c r="A41" s="104" t="s">
        <v>149</v>
      </c>
      <c r="B41" s="24" t="s">
        <v>395</v>
      </c>
      <c r="C41" s="8" t="s">
        <v>396</v>
      </c>
      <c r="D41" s="3" t="s">
        <v>315</v>
      </c>
      <c r="E41" s="4" t="s">
        <v>29</v>
      </c>
      <c r="F41" s="8" t="s">
        <v>30</v>
      </c>
      <c r="G41" s="1" t="s">
        <v>31</v>
      </c>
      <c r="H41" s="1" t="s">
        <v>25</v>
      </c>
      <c r="I41" s="8" t="s">
        <v>32</v>
      </c>
      <c r="J41" s="1" t="s">
        <v>33</v>
      </c>
      <c r="K41" s="5">
        <f>627000*1.18</f>
        <v>739860</v>
      </c>
      <c r="L41" s="22" t="s">
        <v>249</v>
      </c>
      <c r="M41" s="22" t="s">
        <v>279</v>
      </c>
      <c r="N41" s="1" t="s">
        <v>42</v>
      </c>
      <c r="O41" s="114" t="s">
        <v>35</v>
      </c>
      <c r="P41" s="114"/>
      <c r="Q41" s="114"/>
      <c r="R41" s="114"/>
      <c r="S41" s="114"/>
      <c r="T41" s="114"/>
      <c r="U41" s="114"/>
      <c r="V41" s="114"/>
    </row>
    <row r="42" spans="1:22" s="7" customFormat="1" ht="33.75">
      <c r="A42" s="104" t="s">
        <v>46</v>
      </c>
      <c r="B42" s="24" t="s">
        <v>395</v>
      </c>
      <c r="C42" s="8" t="s">
        <v>396</v>
      </c>
      <c r="D42" s="27" t="s">
        <v>110</v>
      </c>
      <c r="E42" s="4" t="s">
        <v>29</v>
      </c>
      <c r="F42" s="8" t="s">
        <v>30</v>
      </c>
      <c r="G42" s="1" t="s">
        <v>31</v>
      </c>
      <c r="H42" s="1" t="s">
        <v>40</v>
      </c>
      <c r="I42" s="8" t="s">
        <v>32</v>
      </c>
      <c r="J42" s="1" t="s">
        <v>33</v>
      </c>
      <c r="K42" s="5">
        <f>207000*1.18</f>
        <v>244260</v>
      </c>
      <c r="L42" s="22" t="s">
        <v>249</v>
      </c>
      <c r="M42" s="22" t="s">
        <v>279</v>
      </c>
      <c r="N42" s="1" t="s">
        <v>42</v>
      </c>
      <c r="O42" s="114" t="s">
        <v>35</v>
      </c>
      <c r="P42" s="114"/>
      <c r="Q42" s="114"/>
      <c r="R42" s="114"/>
      <c r="S42" s="114"/>
      <c r="T42" s="114"/>
      <c r="U42" s="114"/>
      <c r="V42" s="114"/>
    </row>
    <row r="43" spans="1:22" s="52" customFormat="1" ht="48.75" customHeight="1">
      <c r="A43" s="104" t="s">
        <v>47</v>
      </c>
      <c r="B43" s="54" t="s">
        <v>559</v>
      </c>
      <c r="C43" s="56" t="s">
        <v>396</v>
      </c>
      <c r="D43" s="49" t="s">
        <v>316</v>
      </c>
      <c r="E43" s="48" t="s">
        <v>29</v>
      </c>
      <c r="F43" s="56" t="s">
        <v>30</v>
      </c>
      <c r="G43" s="50" t="s">
        <v>31</v>
      </c>
      <c r="H43" s="50" t="s">
        <v>25</v>
      </c>
      <c r="I43" s="56" t="s">
        <v>32</v>
      </c>
      <c r="J43" s="50" t="s">
        <v>33</v>
      </c>
      <c r="K43" s="51">
        <v>4543000</v>
      </c>
      <c r="L43" s="53" t="s">
        <v>449</v>
      </c>
      <c r="M43" s="53" t="s">
        <v>491</v>
      </c>
      <c r="N43" s="50" t="s">
        <v>37</v>
      </c>
      <c r="O43" s="175" t="s">
        <v>35</v>
      </c>
      <c r="P43" s="175"/>
      <c r="Q43" s="175"/>
      <c r="R43" s="175"/>
      <c r="S43" s="175"/>
      <c r="T43" s="175"/>
      <c r="U43" s="175"/>
      <c r="V43" s="175"/>
    </row>
    <row r="44" spans="1:22" s="7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1">
        <f>SUM(K37:K43)</f>
        <v>9906494</v>
      </c>
      <c r="L44" s="30"/>
      <c r="M44" s="30"/>
      <c r="N44" s="30"/>
      <c r="O44" s="145"/>
      <c r="P44" s="146"/>
      <c r="Q44" s="146"/>
      <c r="R44" s="146"/>
      <c r="S44" s="146"/>
      <c r="T44" s="146"/>
      <c r="U44" s="146"/>
      <c r="V44" s="147"/>
    </row>
    <row r="45" spans="1:22" s="7" customFormat="1" ht="15">
      <c r="A45" s="148" t="s">
        <v>63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</row>
    <row r="46" spans="1:22" s="7" customFormat="1" ht="56.25">
      <c r="A46" s="104" t="s">
        <v>48</v>
      </c>
      <c r="B46" s="1" t="s">
        <v>58</v>
      </c>
      <c r="C46" s="9" t="s">
        <v>58</v>
      </c>
      <c r="D46" s="3" t="s">
        <v>285</v>
      </c>
      <c r="E46" s="4" t="s">
        <v>113</v>
      </c>
      <c r="F46" s="8" t="s">
        <v>30</v>
      </c>
      <c r="G46" s="1" t="s">
        <v>31</v>
      </c>
      <c r="H46" s="1" t="s">
        <v>25</v>
      </c>
      <c r="I46" s="8" t="s">
        <v>32</v>
      </c>
      <c r="J46" s="1" t="s">
        <v>33</v>
      </c>
      <c r="K46" s="5">
        <v>5133000</v>
      </c>
      <c r="L46" s="22" t="s">
        <v>249</v>
      </c>
      <c r="M46" s="22" t="s">
        <v>303</v>
      </c>
      <c r="N46" s="1" t="s">
        <v>37</v>
      </c>
      <c r="O46" s="108" t="s">
        <v>35</v>
      </c>
      <c r="P46" s="109"/>
      <c r="Q46" s="109"/>
      <c r="R46" s="109"/>
      <c r="S46" s="109"/>
      <c r="T46" s="109"/>
      <c r="U46" s="109"/>
      <c r="V46" s="110"/>
    </row>
    <row r="47" spans="1:22" s="7" customFormat="1" ht="56.25">
      <c r="A47" s="104" t="s">
        <v>49</v>
      </c>
      <c r="B47" s="50" t="s">
        <v>58</v>
      </c>
      <c r="C47" s="55" t="s">
        <v>58</v>
      </c>
      <c r="D47" s="49" t="s">
        <v>564</v>
      </c>
      <c r="E47" s="48" t="s">
        <v>113</v>
      </c>
      <c r="F47" s="58" t="s">
        <v>30</v>
      </c>
      <c r="G47" s="50" t="s">
        <v>31</v>
      </c>
      <c r="H47" s="50" t="s">
        <v>25</v>
      </c>
      <c r="I47" s="58" t="s">
        <v>32</v>
      </c>
      <c r="J47" s="50" t="s">
        <v>33</v>
      </c>
      <c r="K47" s="51">
        <v>1875020</v>
      </c>
      <c r="L47" s="53" t="s">
        <v>572</v>
      </c>
      <c r="M47" s="53" t="s">
        <v>565</v>
      </c>
      <c r="N47" s="50" t="s">
        <v>37</v>
      </c>
      <c r="O47" s="171" t="s">
        <v>35</v>
      </c>
      <c r="P47" s="172"/>
      <c r="Q47" s="172"/>
      <c r="R47" s="172"/>
      <c r="S47" s="172"/>
      <c r="T47" s="172"/>
      <c r="U47" s="172"/>
      <c r="V47" s="173"/>
    </row>
    <row r="48" spans="1:22" s="7" customFormat="1" ht="56.25">
      <c r="A48" s="104" t="s">
        <v>50</v>
      </c>
      <c r="B48" s="1" t="s">
        <v>58</v>
      </c>
      <c r="C48" s="9" t="s">
        <v>58</v>
      </c>
      <c r="D48" s="10" t="s">
        <v>277</v>
      </c>
      <c r="E48" s="4" t="s">
        <v>113</v>
      </c>
      <c r="F48" s="8" t="s">
        <v>80</v>
      </c>
      <c r="G48" s="1" t="s">
        <v>81</v>
      </c>
      <c r="H48" s="1" t="s">
        <v>276</v>
      </c>
      <c r="I48" s="8" t="s">
        <v>32</v>
      </c>
      <c r="J48" s="1" t="s">
        <v>33</v>
      </c>
      <c r="K48" s="5">
        <v>3073223.86</v>
      </c>
      <c r="L48" s="22" t="s">
        <v>279</v>
      </c>
      <c r="M48" s="22" t="s">
        <v>303</v>
      </c>
      <c r="N48" s="1" t="s">
        <v>37</v>
      </c>
      <c r="O48" s="114" t="s">
        <v>35</v>
      </c>
      <c r="P48" s="114"/>
      <c r="Q48" s="114"/>
      <c r="R48" s="114"/>
      <c r="S48" s="114"/>
      <c r="T48" s="114"/>
      <c r="U48" s="114"/>
      <c r="V48" s="114"/>
    </row>
    <row r="49" spans="1:22" s="7" customFormat="1" ht="56.25">
      <c r="A49" s="104" t="s">
        <v>129</v>
      </c>
      <c r="B49" s="1" t="s">
        <v>58</v>
      </c>
      <c r="C49" s="2" t="s">
        <v>58</v>
      </c>
      <c r="D49" s="3" t="s">
        <v>111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v>5872837.58</v>
      </c>
      <c r="L49" s="6" t="s">
        <v>279</v>
      </c>
      <c r="M49" s="8" t="s">
        <v>303</v>
      </c>
      <c r="N49" s="1" t="s">
        <v>37</v>
      </c>
      <c r="O49" s="114" t="s">
        <v>35</v>
      </c>
      <c r="P49" s="114"/>
      <c r="Q49" s="114"/>
      <c r="R49" s="114"/>
      <c r="S49" s="114"/>
      <c r="T49" s="114"/>
      <c r="U49" s="114"/>
      <c r="V49" s="114"/>
    </row>
    <row r="50" spans="1:22" s="7" customFormat="1" ht="56.25">
      <c r="A50" s="104" t="s">
        <v>132</v>
      </c>
      <c r="B50" s="1" t="s">
        <v>58</v>
      </c>
      <c r="C50" s="2" t="s">
        <v>58</v>
      </c>
      <c r="D50" s="3" t="s">
        <v>311</v>
      </c>
      <c r="E50" s="4" t="s">
        <v>113</v>
      </c>
      <c r="F50" s="8" t="s">
        <v>30</v>
      </c>
      <c r="G50" s="1" t="s">
        <v>31</v>
      </c>
      <c r="H50" s="1" t="s">
        <v>36</v>
      </c>
      <c r="I50" s="8" t="s">
        <v>32</v>
      </c>
      <c r="J50" s="1" t="s">
        <v>33</v>
      </c>
      <c r="K50" s="5">
        <f>935000*1.18</f>
        <v>1103300</v>
      </c>
      <c r="L50" s="6" t="s">
        <v>279</v>
      </c>
      <c r="M50" s="8" t="s">
        <v>303</v>
      </c>
      <c r="N50" s="1" t="s">
        <v>37</v>
      </c>
      <c r="O50" s="114" t="s">
        <v>35</v>
      </c>
      <c r="P50" s="114"/>
      <c r="Q50" s="114"/>
      <c r="R50" s="114"/>
      <c r="S50" s="114"/>
      <c r="T50" s="114"/>
      <c r="U50" s="114"/>
      <c r="V50" s="114"/>
    </row>
    <row r="51" spans="1:22" s="7" customFormat="1" ht="56.25">
      <c r="A51" s="104" t="s">
        <v>150</v>
      </c>
      <c r="B51" s="1" t="s">
        <v>58</v>
      </c>
      <c r="C51" s="2" t="s">
        <v>58</v>
      </c>
      <c r="D51" s="3" t="s">
        <v>544</v>
      </c>
      <c r="E51" s="4" t="s">
        <v>82</v>
      </c>
      <c r="F51" s="8" t="s">
        <v>80</v>
      </c>
      <c r="G51" s="1" t="s">
        <v>81</v>
      </c>
      <c r="H51" s="1" t="s">
        <v>278</v>
      </c>
      <c r="I51" s="8" t="s">
        <v>32</v>
      </c>
      <c r="J51" s="1" t="s">
        <v>33</v>
      </c>
      <c r="K51" s="5">
        <v>1920556.2</v>
      </c>
      <c r="L51" s="1" t="s">
        <v>449</v>
      </c>
      <c r="M51" s="1" t="s">
        <v>294</v>
      </c>
      <c r="N51" s="1" t="s">
        <v>37</v>
      </c>
      <c r="O51" s="114" t="s">
        <v>35</v>
      </c>
      <c r="P51" s="114"/>
      <c r="Q51" s="114"/>
      <c r="R51" s="114"/>
      <c r="S51" s="114"/>
      <c r="T51" s="114"/>
      <c r="U51" s="114"/>
      <c r="V51" s="114"/>
    </row>
    <row r="52" spans="1:22" s="7" customFormat="1" ht="56.25">
      <c r="A52" s="104" t="s">
        <v>133</v>
      </c>
      <c r="B52" s="1" t="s">
        <v>58</v>
      </c>
      <c r="C52" s="2" t="s">
        <v>58</v>
      </c>
      <c r="D52" s="3" t="s">
        <v>367</v>
      </c>
      <c r="E52" s="4" t="s">
        <v>82</v>
      </c>
      <c r="F52" s="8" t="s">
        <v>80</v>
      </c>
      <c r="G52" s="1" t="s">
        <v>81</v>
      </c>
      <c r="H52" s="1" t="s">
        <v>368</v>
      </c>
      <c r="I52" s="8" t="s">
        <v>32</v>
      </c>
      <c r="J52" s="1" t="s">
        <v>33</v>
      </c>
      <c r="K52" s="5">
        <f>992000*1.18</f>
        <v>1170560</v>
      </c>
      <c r="L52" s="1" t="s">
        <v>279</v>
      </c>
      <c r="M52" s="8" t="s">
        <v>292</v>
      </c>
      <c r="N52" s="1" t="s">
        <v>37</v>
      </c>
      <c r="O52" s="114" t="s">
        <v>35</v>
      </c>
      <c r="P52" s="114"/>
      <c r="Q52" s="114"/>
      <c r="R52" s="114"/>
      <c r="S52" s="114"/>
      <c r="T52" s="114"/>
      <c r="U52" s="114"/>
      <c r="V52" s="114"/>
    </row>
    <row r="53" spans="1:22" s="7" customFormat="1" ht="24.75" customHeight="1">
      <c r="A53" s="104" t="s">
        <v>51</v>
      </c>
      <c r="B53" s="1" t="s">
        <v>58</v>
      </c>
      <c r="C53" s="2" t="s">
        <v>58</v>
      </c>
      <c r="D53" s="3" t="s">
        <v>299</v>
      </c>
      <c r="E53" s="4" t="s">
        <v>82</v>
      </c>
      <c r="F53" s="8" t="s">
        <v>80</v>
      </c>
      <c r="G53" s="1" t="s">
        <v>81</v>
      </c>
      <c r="H53" s="1" t="s">
        <v>300</v>
      </c>
      <c r="I53" s="8" t="s">
        <v>32</v>
      </c>
      <c r="J53" s="1" t="s">
        <v>33</v>
      </c>
      <c r="K53" s="5">
        <f>1038000*1.18</f>
        <v>1224840</v>
      </c>
      <c r="L53" s="1" t="s">
        <v>279</v>
      </c>
      <c r="M53" s="8" t="s">
        <v>280</v>
      </c>
      <c r="N53" s="1" t="s">
        <v>37</v>
      </c>
      <c r="O53" s="114" t="s">
        <v>35</v>
      </c>
      <c r="P53" s="114"/>
      <c r="Q53" s="114"/>
      <c r="R53" s="114"/>
      <c r="S53" s="114"/>
      <c r="T53" s="114"/>
      <c r="U53" s="114"/>
      <c r="V53" s="114"/>
    </row>
    <row r="54" spans="1:22" s="7" customFormat="1" ht="56.25">
      <c r="A54" s="104" t="s">
        <v>151</v>
      </c>
      <c r="B54" s="1" t="s">
        <v>58</v>
      </c>
      <c r="C54" s="2" t="s">
        <v>58</v>
      </c>
      <c r="D54" s="3" t="s">
        <v>574</v>
      </c>
      <c r="E54" s="4" t="s">
        <v>113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4425000</v>
      </c>
      <c r="L54" s="1" t="s">
        <v>572</v>
      </c>
      <c r="M54" s="60" t="s">
        <v>290</v>
      </c>
      <c r="N54" s="1" t="s">
        <v>37</v>
      </c>
      <c r="O54" s="108" t="s">
        <v>35</v>
      </c>
      <c r="P54" s="109"/>
      <c r="Q54" s="109"/>
      <c r="R54" s="109"/>
      <c r="S54" s="109"/>
      <c r="T54" s="109"/>
      <c r="U54" s="109"/>
      <c r="V54" s="110"/>
    </row>
    <row r="55" spans="1:22" s="7" customFormat="1" ht="56.25">
      <c r="A55" s="104" t="s">
        <v>152</v>
      </c>
      <c r="B55" s="1" t="s">
        <v>58</v>
      </c>
      <c r="C55" s="2" t="s">
        <v>58</v>
      </c>
      <c r="D55" s="3" t="s">
        <v>281</v>
      </c>
      <c r="E55" s="4" t="s">
        <v>66</v>
      </c>
      <c r="F55" s="8" t="s">
        <v>30</v>
      </c>
      <c r="G55" s="1" t="s">
        <v>31</v>
      </c>
      <c r="H55" s="1" t="s">
        <v>36</v>
      </c>
      <c r="I55" s="8" t="s">
        <v>32</v>
      </c>
      <c r="J55" s="1" t="s">
        <v>33</v>
      </c>
      <c r="K55" s="5">
        <v>7672520</v>
      </c>
      <c r="L55" s="1" t="s">
        <v>449</v>
      </c>
      <c r="M55" s="8" t="s">
        <v>282</v>
      </c>
      <c r="N55" s="1" t="s">
        <v>37</v>
      </c>
      <c r="O55" s="114" t="s">
        <v>35</v>
      </c>
      <c r="P55" s="114"/>
      <c r="Q55" s="114"/>
      <c r="R55" s="114"/>
      <c r="S55" s="114"/>
      <c r="T55" s="114"/>
      <c r="U55" s="114"/>
      <c r="V55" s="114"/>
    </row>
    <row r="56" spans="1:22" s="7" customFormat="1" ht="56.25">
      <c r="A56" s="104" t="s">
        <v>153</v>
      </c>
      <c r="B56" s="1" t="s">
        <v>58</v>
      </c>
      <c r="C56" s="2" t="s">
        <v>58</v>
      </c>
      <c r="D56" s="3" t="s">
        <v>301</v>
      </c>
      <c r="E56" s="4" t="s">
        <v>66</v>
      </c>
      <c r="F56" s="8" t="s">
        <v>80</v>
      </c>
      <c r="G56" s="1" t="s">
        <v>81</v>
      </c>
      <c r="H56" s="1" t="s">
        <v>302</v>
      </c>
      <c r="I56" s="8" t="s">
        <v>32</v>
      </c>
      <c r="J56" s="1" t="s">
        <v>33</v>
      </c>
      <c r="K56" s="5">
        <f>4055000*1.18</f>
        <v>4784900</v>
      </c>
      <c r="L56" s="1" t="s">
        <v>343</v>
      </c>
      <c r="M56" s="8" t="s">
        <v>282</v>
      </c>
      <c r="N56" s="1" t="s">
        <v>37</v>
      </c>
      <c r="O56" s="114" t="s">
        <v>35</v>
      </c>
      <c r="P56" s="114"/>
      <c r="Q56" s="114"/>
      <c r="R56" s="114"/>
      <c r="S56" s="114"/>
      <c r="T56" s="114"/>
      <c r="U56" s="114"/>
      <c r="V56" s="114"/>
    </row>
    <row r="57" spans="1:22" s="7" customFormat="1" ht="56.25">
      <c r="A57" s="104" t="s">
        <v>154</v>
      </c>
      <c r="B57" s="1" t="s">
        <v>58</v>
      </c>
      <c r="C57" s="2" t="s">
        <v>58</v>
      </c>
      <c r="D57" s="3" t="s">
        <v>306</v>
      </c>
      <c r="E57" s="4" t="s">
        <v>66</v>
      </c>
      <c r="F57" s="8" t="s">
        <v>80</v>
      </c>
      <c r="G57" s="1" t="s">
        <v>81</v>
      </c>
      <c r="H57" s="1" t="s">
        <v>307</v>
      </c>
      <c r="I57" s="8" t="s">
        <v>32</v>
      </c>
      <c r="J57" s="1" t="s">
        <v>33</v>
      </c>
      <c r="K57" s="5">
        <f>3750000*1.18</f>
        <v>4425000</v>
      </c>
      <c r="L57" s="1" t="s">
        <v>343</v>
      </c>
      <c r="M57" s="8" t="s">
        <v>282</v>
      </c>
      <c r="N57" s="1" t="s">
        <v>37</v>
      </c>
      <c r="O57" s="114" t="s">
        <v>35</v>
      </c>
      <c r="P57" s="114"/>
      <c r="Q57" s="114"/>
      <c r="R57" s="114"/>
      <c r="S57" s="114"/>
      <c r="T57" s="114"/>
      <c r="U57" s="114"/>
      <c r="V57" s="114"/>
    </row>
    <row r="58" spans="1:22" s="7" customFormat="1" ht="56.25">
      <c r="A58" s="104" t="s">
        <v>54</v>
      </c>
      <c r="B58" s="1" t="s">
        <v>58</v>
      </c>
      <c r="C58" s="2" t="s">
        <v>58</v>
      </c>
      <c r="D58" s="3" t="s">
        <v>308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v>397786.26</v>
      </c>
      <c r="L58" s="1" t="s">
        <v>449</v>
      </c>
      <c r="M58" s="57" t="s">
        <v>456</v>
      </c>
      <c r="N58" s="1" t="s">
        <v>37</v>
      </c>
      <c r="O58" s="114" t="s">
        <v>35</v>
      </c>
      <c r="P58" s="114"/>
      <c r="Q58" s="114"/>
      <c r="R58" s="114"/>
      <c r="S58" s="114"/>
      <c r="T58" s="114"/>
      <c r="U58" s="114"/>
      <c r="V58" s="114"/>
    </row>
    <row r="59" spans="1:22" s="7" customFormat="1" ht="56.25">
      <c r="A59" s="104" t="s">
        <v>155</v>
      </c>
      <c r="B59" s="1" t="s">
        <v>58</v>
      </c>
      <c r="C59" s="2" t="s">
        <v>58</v>
      </c>
      <c r="D59" s="10" t="s">
        <v>83</v>
      </c>
      <c r="E59" s="4" t="s">
        <v>66</v>
      </c>
      <c r="F59" s="8" t="s">
        <v>30</v>
      </c>
      <c r="G59" s="1" t="s">
        <v>31</v>
      </c>
      <c r="H59" s="1" t="s">
        <v>36</v>
      </c>
      <c r="I59" s="8" t="s">
        <v>32</v>
      </c>
      <c r="J59" s="1" t="s">
        <v>33</v>
      </c>
      <c r="K59" s="5">
        <f>6495000*1.18</f>
        <v>7664100</v>
      </c>
      <c r="L59" s="1" t="s">
        <v>279</v>
      </c>
      <c r="M59" s="8" t="s">
        <v>332</v>
      </c>
      <c r="N59" s="1" t="s">
        <v>37</v>
      </c>
      <c r="O59" s="114" t="s">
        <v>35</v>
      </c>
      <c r="P59" s="114"/>
      <c r="Q59" s="114"/>
      <c r="R59" s="114"/>
      <c r="S59" s="114"/>
      <c r="T59" s="114"/>
      <c r="U59" s="114"/>
      <c r="V59" s="114"/>
    </row>
    <row r="60" spans="1:22" s="7" customFormat="1" ht="56.25">
      <c r="A60" s="104" t="s">
        <v>55</v>
      </c>
      <c r="B60" s="1" t="s">
        <v>58</v>
      </c>
      <c r="C60" s="2" t="s">
        <v>58</v>
      </c>
      <c r="D60" s="10" t="s">
        <v>286</v>
      </c>
      <c r="E60" s="4" t="s">
        <v>82</v>
      </c>
      <c r="F60" s="61" t="s">
        <v>80</v>
      </c>
      <c r="G60" s="1" t="s">
        <v>81</v>
      </c>
      <c r="H60" s="1" t="s">
        <v>287</v>
      </c>
      <c r="I60" s="61" t="s">
        <v>32</v>
      </c>
      <c r="J60" s="1" t="s">
        <v>33</v>
      </c>
      <c r="K60" s="5">
        <v>1875020</v>
      </c>
      <c r="L60" s="22" t="s">
        <v>572</v>
      </c>
      <c r="M60" s="1" t="s">
        <v>284</v>
      </c>
      <c r="N60" s="1" t="s">
        <v>37</v>
      </c>
      <c r="O60" s="108" t="s">
        <v>35</v>
      </c>
      <c r="P60" s="109"/>
      <c r="Q60" s="109"/>
      <c r="R60" s="109"/>
      <c r="S60" s="109"/>
      <c r="T60" s="109"/>
      <c r="U60" s="109"/>
      <c r="V60" s="110"/>
    </row>
    <row r="61" spans="1:22" s="7" customFormat="1" ht="33.75">
      <c r="A61" s="104" t="s">
        <v>156</v>
      </c>
      <c r="B61" s="1" t="s">
        <v>58</v>
      </c>
      <c r="C61" s="2" t="s">
        <v>58</v>
      </c>
      <c r="D61" s="10" t="s">
        <v>289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214000*1.18</f>
        <v>252520</v>
      </c>
      <c r="L61" s="22" t="s">
        <v>245</v>
      </c>
      <c r="M61" s="22">
        <v>42614</v>
      </c>
      <c r="N61" s="1" t="s">
        <v>37</v>
      </c>
      <c r="O61" s="114" t="s">
        <v>35</v>
      </c>
      <c r="P61" s="114"/>
      <c r="Q61" s="114"/>
      <c r="R61" s="114"/>
      <c r="S61" s="114"/>
      <c r="T61" s="114"/>
      <c r="U61" s="114"/>
      <c r="V61" s="114"/>
    </row>
    <row r="62" spans="1:22" s="7" customFormat="1" ht="42" customHeight="1">
      <c r="A62" s="104" t="s">
        <v>56</v>
      </c>
      <c r="B62" s="1" t="s">
        <v>58</v>
      </c>
      <c r="C62" s="2" t="s">
        <v>58</v>
      </c>
      <c r="D62" s="10" t="s">
        <v>325</v>
      </c>
      <c r="E62" s="4" t="s">
        <v>67</v>
      </c>
      <c r="F62" s="8" t="s">
        <v>30</v>
      </c>
      <c r="G62" s="1" t="s">
        <v>31</v>
      </c>
      <c r="H62" s="1" t="s">
        <v>38</v>
      </c>
      <c r="I62" s="8" t="s">
        <v>32</v>
      </c>
      <c r="J62" s="1" t="s">
        <v>33</v>
      </c>
      <c r="K62" s="5">
        <f>8072000*1.18</f>
        <v>9524960</v>
      </c>
      <c r="L62" s="22" t="s">
        <v>343</v>
      </c>
      <c r="M62" s="22" t="s">
        <v>324</v>
      </c>
      <c r="N62" s="1" t="s">
        <v>37</v>
      </c>
      <c r="O62" s="114" t="s">
        <v>35</v>
      </c>
      <c r="P62" s="114"/>
      <c r="Q62" s="114"/>
      <c r="R62" s="114"/>
      <c r="S62" s="114"/>
      <c r="T62" s="114"/>
      <c r="U62" s="114"/>
      <c r="V62" s="114"/>
    </row>
    <row r="63" spans="1:22" s="7" customFormat="1" ht="56.25">
      <c r="A63" s="104" t="s">
        <v>57</v>
      </c>
      <c r="B63" s="1" t="s">
        <v>58</v>
      </c>
      <c r="C63" s="1" t="s">
        <v>58</v>
      </c>
      <c r="D63" s="10" t="s">
        <v>304</v>
      </c>
      <c r="E63" s="4" t="s">
        <v>82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200000*1.18</f>
        <v>236000</v>
      </c>
      <c r="L63" s="22" t="s">
        <v>343</v>
      </c>
      <c r="M63" s="1" t="s">
        <v>288</v>
      </c>
      <c r="N63" s="1" t="s">
        <v>37</v>
      </c>
      <c r="O63" s="108" t="s">
        <v>35</v>
      </c>
      <c r="P63" s="109"/>
      <c r="Q63" s="109"/>
      <c r="R63" s="109"/>
      <c r="S63" s="109"/>
      <c r="T63" s="109"/>
      <c r="U63" s="109"/>
      <c r="V63" s="110"/>
    </row>
    <row r="64" spans="1:22" s="7" customFormat="1" ht="56.25">
      <c r="A64" s="104" t="s">
        <v>58</v>
      </c>
      <c r="B64" s="1" t="s">
        <v>58</v>
      </c>
      <c r="C64" s="1" t="s">
        <v>58</v>
      </c>
      <c r="D64" s="3" t="s">
        <v>605</v>
      </c>
      <c r="E64" s="4" t="s">
        <v>113</v>
      </c>
      <c r="F64" s="8" t="s">
        <v>30</v>
      </c>
      <c r="G64" s="1" t="s">
        <v>31</v>
      </c>
      <c r="H64" s="1" t="s">
        <v>25</v>
      </c>
      <c r="I64" s="8" t="s">
        <v>32</v>
      </c>
      <c r="J64" s="1" t="s">
        <v>33</v>
      </c>
      <c r="K64" s="5">
        <v>1765516</v>
      </c>
      <c r="L64" s="22" t="s">
        <v>241</v>
      </c>
      <c r="M64" s="1" t="s">
        <v>594</v>
      </c>
      <c r="N64" s="1" t="s">
        <v>37</v>
      </c>
      <c r="O64" s="114" t="s">
        <v>35</v>
      </c>
      <c r="P64" s="114"/>
      <c r="Q64" s="114"/>
      <c r="R64" s="114"/>
      <c r="S64" s="114"/>
      <c r="T64" s="114"/>
      <c r="U64" s="114"/>
      <c r="V64" s="114"/>
    </row>
    <row r="65" spans="1:22" s="7" customFormat="1" ht="56.25">
      <c r="A65" s="104" t="s">
        <v>157</v>
      </c>
      <c r="B65" s="1" t="s">
        <v>58</v>
      </c>
      <c r="C65" s="1" t="s">
        <v>58</v>
      </c>
      <c r="D65" s="10" t="s">
        <v>293</v>
      </c>
      <c r="E65" s="4" t="s">
        <v>66</v>
      </c>
      <c r="F65" s="8" t="s">
        <v>30</v>
      </c>
      <c r="G65" s="1" t="s">
        <v>31</v>
      </c>
      <c r="H65" s="1" t="s">
        <v>41</v>
      </c>
      <c r="I65" s="8" t="s">
        <v>32</v>
      </c>
      <c r="J65" s="1" t="s">
        <v>33</v>
      </c>
      <c r="K65" s="5">
        <f>450000*1.18</f>
        <v>531000</v>
      </c>
      <c r="L65" s="22" t="s">
        <v>572</v>
      </c>
      <c r="M65" s="1" t="s">
        <v>294</v>
      </c>
      <c r="N65" s="1" t="s">
        <v>37</v>
      </c>
      <c r="O65" s="114" t="s">
        <v>35</v>
      </c>
      <c r="P65" s="114"/>
      <c r="Q65" s="114"/>
      <c r="R65" s="114"/>
      <c r="S65" s="114"/>
      <c r="T65" s="114"/>
      <c r="U65" s="114"/>
      <c r="V65" s="114"/>
    </row>
    <row r="66" spans="1:22" s="7" customFormat="1" ht="39" customHeight="1">
      <c r="A66" s="104" t="s">
        <v>374</v>
      </c>
      <c r="B66" s="1" t="s">
        <v>58</v>
      </c>
      <c r="C66" s="1" t="s">
        <v>58</v>
      </c>
      <c r="D66" s="10" t="s">
        <v>295</v>
      </c>
      <c r="E66" s="4" t="s">
        <v>66</v>
      </c>
      <c r="F66" s="8" t="s">
        <v>30</v>
      </c>
      <c r="G66" s="1" t="s">
        <v>31</v>
      </c>
      <c r="H66" s="1" t="s">
        <v>36</v>
      </c>
      <c r="I66" s="8" t="s">
        <v>32</v>
      </c>
      <c r="J66" s="1" t="s">
        <v>33</v>
      </c>
      <c r="K66" s="5">
        <f>364000*1.18</f>
        <v>429520</v>
      </c>
      <c r="L66" s="22" t="s">
        <v>572</v>
      </c>
      <c r="M66" s="1" t="s">
        <v>296</v>
      </c>
      <c r="N66" s="1" t="s">
        <v>42</v>
      </c>
      <c r="O66" s="114" t="s">
        <v>35</v>
      </c>
      <c r="P66" s="114"/>
      <c r="Q66" s="114"/>
      <c r="R66" s="114"/>
      <c r="S66" s="114"/>
      <c r="T66" s="114"/>
      <c r="U66" s="114"/>
      <c r="V66" s="114"/>
    </row>
    <row r="67" spans="1:22" s="7" customFormat="1" ht="15">
      <c r="A67" s="8"/>
      <c r="B67" s="4"/>
      <c r="C67" s="8"/>
      <c r="D67" s="32"/>
      <c r="E67" s="1"/>
      <c r="F67" s="8"/>
      <c r="G67" s="1"/>
      <c r="H67" s="1"/>
      <c r="I67" s="8"/>
      <c r="J67" s="1"/>
      <c r="K67" s="34">
        <f>SUM(K46:K66)</f>
        <v>65357179.9</v>
      </c>
      <c r="L67" s="8"/>
      <c r="M67" s="1"/>
      <c r="N67" s="1"/>
      <c r="O67" s="108"/>
      <c r="P67" s="109"/>
      <c r="Q67" s="109"/>
      <c r="R67" s="109"/>
      <c r="S67" s="109"/>
      <c r="T67" s="109"/>
      <c r="U67" s="109"/>
      <c r="V67" s="110"/>
    </row>
    <row r="68" spans="1:22" s="7" customFormat="1" ht="15">
      <c r="A68" s="148" t="s">
        <v>69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50"/>
    </row>
    <row r="69" spans="1:22" s="7" customFormat="1" ht="63.75" customHeight="1">
      <c r="A69" s="104" t="s">
        <v>59</v>
      </c>
      <c r="B69" s="4" t="s">
        <v>426</v>
      </c>
      <c r="C69" s="4" t="s">
        <v>237</v>
      </c>
      <c r="D69" s="32" t="s">
        <v>464</v>
      </c>
      <c r="E69" s="1" t="s">
        <v>128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f>397760+2598810.86</f>
        <v>2996570.86</v>
      </c>
      <c r="L69" s="1" t="s">
        <v>210</v>
      </c>
      <c r="M69" s="1" t="s">
        <v>137</v>
      </c>
      <c r="N69" s="1" t="s">
        <v>37</v>
      </c>
      <c r="O69" s="108" t="s">
        <v>180</v>
      </c>
      <c r="P69" s="146"/>
      <c r="Q69" s="146"/>
      <c r="R69" s="146"/>
      <c r="S69" s="146"/>
      <c r="T69" s="146"/>
      <c r="U69" s="146"/>
      <c r="V69" s="147"/>
    </row>
    <row r="70" spans="1:22" s="7" customFormat="1" ht="60">
      <c r="A70" s="104" t="s">
        <v>375</v>
      </c>
      <c r="B70" s="4" t="s">
        <v>248</v>
      </c>
      <c r="C70" s="8" t="s">
        <v>539</v>
      </c>
      <c r="D70" s="32" t="s">
        <v>178</v>
      </c>
      <c r="E70" s="1" t="s">
        <v>179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300000</v>
      </c>
      <c r="L70" s="22" t="s">
        <v>210</v>
      </c>
      <c r="M70" s="1" t="s">
        <v>264</v>
      </c>
      <c r="N70" s="1" t="s">
        <v>37</v>
      </c>
      <c r="O70" s="108" t="s">
        <v>35</v>
      </c>
      <c r="P70" s="109"/>
      <c r="Q70" s="109"/>
      <c r="R70" s="109"/>
      <c r="S70" s="109"/>
      <c r="T70" s="109"/>
      <c r="U70" s="109"/>
      <c r="V70" s="110"/>
    </row>
    <row r="71" spans="1:22" s="7" customFormat="1" ht="45">
      <c r="A71" s="104" t="s">
        <v>60</v>
      </c>
      <c r="B71" s="4" t="s">
        <v>542</v>
      </c>
      <c r="C71" s="8" t="s">
        <v>542</v>
      </c>
      <c r="D71" s="32" t="s">
        <v>260</v>
      </c>
      <c r="E71" s="1" t="s">
        <v>173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5">
        <v>982800</v>
      </c>
      <c r="L71" s="1" t="s">
        <v>210</v>
      </c>
      <c r="M71" s="1" t="s">
        <v>137</v>
      </c>
      <c r="N71" s="1" t="s">
        <v>70</v>
      </c>
      <c r="O71" s="114" t="s">
        <v>35</v>
      </c>
      <c r="P71" s="114"/>
      <c r="Q71" s="114"/>
      <c r="R71" s="114"/>
      <c r="S71" s="114"/>
      <c r="T71" s="114"/>
      <c r="U71" s="114"/>
      <c r="V71" s="114"/>
    </row>
    <row r="72" spans="1:22" s="7" customFormat="1" ht="36">
      <c r="A72" s="104" t="s">
        <v>62</v>
      </c>
      <c r="B72" s="4" t="s">
        <v>542</v>
      </c>
      <c r="C72" s="8" t="s">
        <v>542</v>
      </c>
      <c r="D72" s="3" t="s">
        <v>177</v>
      </c>
      <c r="E72" s="1" t="s">
        <v>65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33">
        <v>457848</v>
      </c>
      <c r="L72" s="1" t="s">
        <v>210</v>
      </c>
      <c r="M72" s="1" t="s">
        <v>137</v>
      </c>
      <c r="N72" s="1" t="s">
        <v>70</v>
      </c>
      <c r="O72" s="108" t="s">
        <v>35</v>
      </c>
      <c r="P72" s="109"/>
      <c r="Q72" s="109"/>
      <c r="R72" s="109"/>
      <c r="S72" s="109"/>
      <c r="T72" s="109"/>
      <c r="U72" s="109"/>
      <c r="V72" s="110"/>
    </row>
    <row r="73" spans="1:22" s="7" customFormat="1" ht="36">
      <c r="A73" s="104" t="s">
        <v>376</v>
      </c>
      <c r="B73" s="4" t="s">
        <v>542</v>
      </c>
      <c r="C73" s="8" t="s">
        <v>542</v>
      </c>
      <c r="D73" s="32" t="s">
        <v>182</v>
      </c>
      <c r="E73" s="1" t="s">
        <v>173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5">
        <v>322248.74</v>
      </c>
      <c r="L73" s="8" t="s">
        <v>210</v>
      </c>
      <c r="M73" s="1" t="s">
        <v>137</v>
      </c>
      <c r="N73" s="1" t="s">
        <v>70</v>
      </c>
      <c r="O73" s="114" t="s">
        <v>35</v>
      </c>
      <c r="P73" s="114"/>
      <c r="Q73" s="114"/>
      <c r="R73" s="114"/>
      <c r="S73" s="114"/>
      <c r="T73" s="114"/>
      <c r="U73" s="114"/>
      <c r="V73" s="114"/>
    </row>
    <row r="74" spans="1:22" s="7" customFormat="1" ht="36">
      <c r="A74" s="104" t="s">
        <v>377</v>
      </c>
      <c r="B74" s="4" t="s">
        <v>428</v>
      </c>
      <c r="C74" s="8" t="s">
        <v>261</v>
      </c>
      <c r="D74" s="32" t="s">
        <v>181</v>
      </c>
      <c r="E74" s="1" t="s">
        <v>172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3">
        <v>194700</v>
      </c>
      <c r="L74" s="8" t="s">
        <v>210</v>
      </c>
      <c r="M74" s="1" t="s">
        <v>137</v>
      </c>
      <c r="N74" s="1" t="s">
        <v>70</v>
      </c>
      <c r="O74" s="114" t="s">
        <v>35</v>
      </c>
      <c r="P74" s="114"/>
      <c r="Q74" s="114"/>
      <c r="R74" s="114"/>
      <c r="S74" s="114"/>
      <c r="T74" s="114"/>
      <c r="U74" s="114"/>
      <c r="V74" s="114"/>
    </row>
    <row r="75" spans="1:22" s="7" customFormat="1" ht="84">
      <c r="A75" s="104" t="s">
        <v>378</v>
      </c>
      <c r="B75" s="1" t="s">
        <v>248</v>
      </c>
      <c r="C75" s="8" t="s">
        <v>550</v>
      </c>
      <c r="D75" s="32" t="s">
        <v>108</v>
      </c>
      <c r="E75" s="1" t="s">
        <v>109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3">
        <v>309889</v>
      </c>
      <c r="L75" s="6" t="s">
        <v>210</v>
      </c>
      <c r="M75" s="1" t="s">
        <v>137</v>
      </c>
      <c r="N75" s="1" t="s">
        <v>37</v>
      </c>
      <c r="O75" s="108" t="s">
        <v>35</v>
      </c>
      <c r="P75" s="146"/>
      <c r="Q75" s="146"/>
      <c r="R75" s="146"/>
      <c r="S75" s="146"/>
      <c r="T75" s="146"/>
      <c r="U75" s="146"/>
      <c r="V75" s="147"/>
    </row>
    <row r="76" spans="1:22" s="7" customFormat="1" ht="36">
      <c r="A76" s="104" t="s">
        <v>379</v>
      </c>
      <c r="B76" s="4" t="s">
        <v>161</v>
      </c>
      <c r="C76" s="8" t="s">
        <v>551</v>
      </c>
      <c r="D76" s="32" t="s">
        <v>217</v>
      </c>
      <c r="E76" s="1" t="s">
        <v>172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3">
        <v>711285.12</v>
      </c>
      <c r="L76" s="8" t="s">
        <v>246</v>
      </c>
      <c r="M76" s="1" t="s">
        <v>137</v>
      </c>
      <c r="N76" s="1" t="s">
        <v>70</v>
      </c>
      <c r="O76" s="114" t="s">
        <v>35</v>
      </c>
      <c r="P76" s="114"/>
      <c r="Q76" s="114"/>
      <c r="R76" s="114"/>
      <c r="S76" s="114"/>
      <c r="T76" s="114"/>
      <c r="U76" s="114"/>
      <c r="V76" s="114"/>
    </row>
    <row r="77" spans="1:22" s="7" customFormat="1" ht="84">
      <c r="A77" s="104" t="s">
        <v>64</v>
      </c>
      <c r="B77" s="1" t="s">
        <v>429</v>
      </c>
      <c r="C77" s="8" t="s">
        <v>430</v>
      </c>
      <c r="D77" s="32" t="s">
        <v>125</v>
      </c>
      <c r="E77" s="1" t="s">
        <v>109</v>
      </c>
      <c r="F77" s="8" t="s">
        <v>30</v>
      </c>
      <c r="G77" s="1" t="s">
        <v>31</v>
      </c>
      <c r="H77" s="1" t="s">
        <v>36</v>
      </c>
      <c r="I77" s="8" t="s">
        <v>32</v>
      </c>
      <c r="J77" s="1" t="s">
        <v>33</v>
      </c>
      <c r="K77" s="33">
        <v>357001.9</v>
      </c>
      <c r="L77" s="1" t="s">
        <v>246</v>
      </c>
      <c r="M77" s="1" t="s">
        <v>247</v>
      </c>
      <c r="N77" s="1" t="s">
        <v>42</v>
      </c>
      <c r="O77" s="108" t="s">
        <v>35</v>
      </c>
      <c r="P77" s="146"/>
      <c r="Q77" s="146"/>
      <c r="R77" s="146"/>
      <c r="S77" s="146"/>
      <c r="T77" s="146"/>
      <c r="U77" s="146"/>
      <c r="V77" s="147"/>
    </row>
    <row r="78" spans="1:22" s="7" customFormat="1" ht="77.25" customHeight="1">
      <c r="A78" s="104" t="s">
        <v>380</v>
      </c>
      <c r="B78" s="4" t="s">
        <v>441</v>
      </c>
      <c r="C78" s="8" t="s">
        <v>275</v>
      </c>
      <c r="D78" s="32" t="s">
        <v>141</v>
      </c>
      <c r="E78" s="1" t="s">
        <v>142</v>
      </c>
      <c r="F78" s="8" t="s">
        <v>52</v>
      </c>
      <c r="G78" s="1" t="s">
        <v>31</v>
      </c>
      <c r="H78" s="1" t="s">
        <v>36</v>
      </c>
      <c r="I78" s="8" t="s">
        <v>32</v>
      </c>
      <c r="J78" s="1" t="s">
        <v>33</v>
      </c>
      <c r="K78" s="5">
        <v>146930997.55</v>
      </c>
      <c r="L78" s="8" t="s">
        <v>253</v>
      </c>
      <c r="M78" s="1" t="s">
        <v>234</v>
      </c>
      <c r="N78" s="1" t="s">
        <v>37</v>
      </c>
      <c r="O78" s="114" t="s">
        <v>35</v>
      </c>
      <c r="P78" s="114"/>
      <c r="Q78" s="114"/>
      <c r="R78" s="114"/>
      <c r="S78" s="114"/>
      <c r="T78" s="114"/>
      <c r="U78" s="114"/>
      <c r="V78" s="114"/>
    </row>
    <row r="79" spans="1:22" s="7" customFormat="1" ht="36">
      <c r="A79" s="104" t="s">
        <v>93</v>
      </c>
      <c r="B79" s="4" t="s">
        <v>257</v>
      </c>
      <c r="C79" s="8" t="s">
        <v>258</v>
      </c>
      <c r="D79" s="32" t="s">
        <v>256</v>
      </c>
      <c r="E79" s="1" t="s">
        <v>213</v>
      </c>
      <c r="F79" s="8" t="s">
        <v>30</v>
      </c>
      <c r="G79" s="1" t="s">
        <v>31</v>
      </c>
      <c r="H79" s="8" t="s">
        <v>25</v>
      </c>
      <c r="I79" s="8" t="s">
        <v>32</v>
      </c>
      <c r="J79" s="1" t="s">
        <v>33</v>
      </c>
      <c r="K79" s="5">
        <v>746845.92</v>
      </c>
      <c r="L79" s="8" t="s">
        <v>210</v>
      </c>
      <c r="M79" s="1" t="s">
        <v>137</v>
      </c>
      <c r="N79" s="1" t="s">
        <v>214</v>
      </c>
      <c r="O79" s="114" t="s">
        <v>35</v>
      </c>
      <c r="P79" s="114"/>
      <c r="Q79" s="114"/>
      <c r="R79" s="114"/>
      <c r="S79" s="114"/>
      <c r="T79" s="114"/>
      <c r="U79" s="114"/>
      <c r="V79" s="114"/>
    </row>
    <row r="80" spans="1:22" s="7" customFormat="1" ht="36">
      <c r="A80" s="104" t="s">
        <v>94</v>
      </c>
      <c r="B80" s="4" t="s">
        <v>443</v>
      </c>
      <c r="C80" s="8" t="s">
        <v>551</v>
      </c>
      <c r="D80" s="32" t="s">
        <v>175</v>
      </c>
      <c r="E80" s="1" t="s">
        <v>65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5">
        <v>494715</v>
      </c>
      <c r="L80" s="8" t="s">
        <v>233</v>
      </c>
      <c r="M80" s="1" t="s">
        <v>234</v>
      </c>
      <c r="N80" s="1" t="s">
        <v>70</v>
      </c>
      <c r="O80" s="114" t="s">
        <v>35</v>
      </c>
      <c r="P80" s="114"/>
      <c r="Q80" s="114"/>
      <c r="R80" s="114"/>
      <c r="S80" s="114"/>
      <c r="T80" s="114"/>
      <c r="U80" s="114"/>
      <c r="V80" s="114"/>
    </row>
    <row r="81" spans="1:22" s="7" customFormat="1" ht="15">
      <c r="A81" s="8"/>
      <c r="B81" s="4"/>
      <c r="C81" s="8"/>
      <c r="D81" s="32"/>
      <c r="E81" s="1"/>
      <c r="F81" s="8"/>
      <c r="G81" s="1"/>
      <c r="H81" s="1"/>
      <c r="I81" s="8"/>
      <c r="J81" s="1"/>
      <c r="K81" s="34">
        <f>SUM(K69:K80)</f>
        <v>154804902.09</v>
      </c>
      <c r="L81" s="8"/>
      <c r="M81" s="1"/>
      <c r="N81" s="1"/>
      <c r="O81" s="108"/>
      <c r="P81" s="109"/>
      <c r="Q81" s="109"/>
      <c r="R81" s="109"/>
      <c r="S81" s="109"/>
      <c r="T81" s="109"/>
      <c r="U81" s="109"/>
      <c r="V81" s="110"/>
    </row>
    <row r="82" spans="1:22" s="7" customFormat="1" ht="15">
      <c r="A82" s="29"/>
      <c r="B82" s="44"/>
      <c r="C82" s="29"/>
      <c r="D82" s="45"/>
      <c r="E82" s="46"/>
      <c r="F82" s="29"/>
      <c r="G82" s="46"/>
      <c r="H82" s="46"/>
      <c r="I82" s="29"/>
      <c r="J82" s="46"/>
      <c r="K82" s="47">
        <f>SUM(K35+K44+K81+K67)</f>
        <v>241635075.99</v>
      </c>
      <c r="L82" s="29"/>
      <c r="M82" s="46"/>
      <c r="N82" s="46"/>
      <c r="O82" s="29"/>
      <c r="P82" s="29"/>
      <c r="Q82" s="29"/>
      <c r="R82" s="29"/>
      <c r="S82" s="29"/>
      <c r="T82" s="29"/>
      <c r="U82" s="29"/>
      <c r="V82" s="29"/>
    </row>
    <row r="83" spans="1:22" s="7" customFormat="1" ht="15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3"/>
    </row>
    <row r="84" spans="1:22" ht="15.75">
      <c r="A84" s="157" t="s">
        <v>598</v>
      </c>
      <c r="B84" s="157"/>
      <c r="C84" s="157"/>
      <c r="D84" s="157"/>
      <c r="E84" s="157"/>
      <c r="F84" s="157"/>
      <c r="G84" s="157"/>
      <c r="H84" s="157"/>
      <c r="I84" s="36"/>
      <c r="J84" s="36" t="s">
        <v>74</v>
      </c>
      <c r="K84" s="36"/>
      <c r="L84" s="35"/>
      <c r="M84" s="167" t="s">
        <v>601</v>
      </c>
      <c r="N84" s="167"/>
      <c r="O84" s="167"/>
      <c r="P84" s="167"/>
      <c r="Q84" s="167"/>
      <c r="R84" s="167"/>
      <c r="S84" s="167"/>
      <c r="T84" s="167"/>
      <c r="U84" s="167"/>
      <c r="V84" s="167"/>
    </row>
    <row r="85" spans="1:15" ht="15">
      <c r="A85" s="174"/>
      <c r="B85" s="174"/>
      <c r="C85" s="174"/>
      <c r="D85" s="174"/>
      <c r="E85" s="174"/>
      <c r="F85" s="174"/>
      <c r="G85" s="174"/>
      <c r="H85" s="174"/>
      <c r="I85" s="36"/>
      <c r="J85" s="36"/>
      <c r="K85" s="36"/>
      <c r="L85" s="37"/>
      <c r="M85" s="36"/>
      <c r="N85" s="38" t="s">
        <v>75</v>
      </c>
      <c r="O85" s="36"/>
    </row>
    <row r="86" spans="1:15" ht="15.75">
      <c r="A86" s="35"/>
      <c r="B86" s="35"/>
      <c r="C86" s="35"/>
      <c r="D86" s="40"/>
      <c r="E86" s="35"/>
      <c r="F86" s="35"/>
      <c r="G86" s="35"/>
      <c r="H86" s="35"/>
      <c r="I86" s="41"/>
      <c r="J86" s="41" t="s">
        <v>76</v>
      </c>
      <c r="K86" s="41"/>
      <c r="L86" s="35"/>
      <c r="M86" s="35"/>
      <c r="N86" s="35"/>
      <c r="O86" s="42"/>
    </row>
    <row r="87" spans="2:13" ht="15">
      <c r="B87" s="11" t="s">
        <v>77</v>
      </c>
      <c r="M87" s="11" t="s">
        <v>79</v>
      </c>
    </row>
    <row r="88" ht="15">
      <c r="B88" s="11" t="s">
        <v>78</v>
      </c>
    </row>
  </sheetData>
  <sheetProtection/>
  <mergeCells count="95">
    <mergeCell ref="O43:V43"/>
    <mergeCell ref="O31:V31"/>
    <mergeCell ref="M84:V84"/>
    <mergeCell ref="O57:V57"/>
    <mergeCell ref="O58:V58"/>
    <mergeCell ref="O80:V80"/>
    <mergeCell ref="O62:V62"/>
    <mergeCell ref="O46:V46"/>
    <mergeCell ref="O48:V48"/>
    <mergeCell ref="O67:V67"/>
    <mergeCell ref="O49:V49"/>
    <mergeCell ref="A83:V83"/>
    <mergeCell ref="O54:V54"/>
    <mergeCell ref="O55:V55"/>
    <mergeCell ref="O56:V56"/>
    <mergeCell ref="O81:V81"/>
    <mergeCell ref="O77:V77"/>
    <mergeCell ref="O76:V76"/>
    <mergeCell ref="O60:V60"/>
    <mergeCell ref="O69:V69"/>
    <mergeCell ref="A45:V45"/>
    <mergeCell ref="A68:V68"/>
    <mergeCell ref="A85:H85"/>
    <mergeCell ref="O64:V64"/>
    <mergeCell ref="A84:H84"/>
    <mergeCell ref="O78:V78"/>
    <mergeCell ref="O73:V73"/>
    <mergeCell ref="O74:V74"/>
    <mergeCell ref="O65:V65"/>
    <mergeCell ref="O53:V53"/>
    <mergeCell ref="O59:V59"/>
    <mergeCell ref="O63:V63"/>
    <mergeCell ref="O50:V50"/>
    <mergeCell ref="O51:V51"/>
    <mergeCell ref="O52:V52"/>
    <mergeCell ref="O66:V66"/>
    <mergeCell ref="O37:V37"/>
    <mergeCell ref="O38:V38"/>
    <mergeCell ref="O41:V41"/>
    <mergeCell ref="O42:V42"/>
    <mergeCell ref="O61:V61"/>
    <mergeCell ref="O79:V79"/>
    <mergeCell ref="O75:V75"/>
    <mergeCell ref="O70:V70"/>
    <mergeCell ref="O71:V71"/>
    <mergeCell ref="O72:V72"/>
    <mergeCell ref="O39:V39"/>
    <mergeCell ref="O40:V40"/>
    <mergeCell ref="O44:V44"/>
    <mergeCell ref="O30:V30"/>
    <mergeCell ref="O28:V28"/>
    <mergeCell ref="O29:V29"/>
    <mergeCell ref="O32:V32"/>
    <mergeCell ref="O33:V33"/>
    <mergeCell ref="O35:V35"/>
    <mergeCell ref="A36:V36"/>
    <mergeCell ref="O26:V26"/>
    <mergeCell ref="O27:V27"/>
    <mergeCell ref="O21:V21"/>
    <mergeCell ref="O22:V22"/>
    <mergeCell ref="O23:V23"/>
    <mergeCell ref="O24:V24"/>
    <mergeCell ref="O25:V25"/>
    <mergeCell ref="O19:V19"/>
    <mergeCell ref="O20:V20"/>
    <mergeCell ref="D15:D16"/>
    <mergeCell ref="E15:E16"/>
    <mergeCell ref="F15:G15"/>
    <mergeCell ref="H15:H16"/>
    <mergeCell ref="C14:C16"/>
    <mergeCell ref="D14:M14"/>
    <mergeCell ref="L15:M15"/>
    <mergeCell ref="O16:V16"/>
    <mergeCell ref="O17:V17"/>
    <mergeCell ref="A18:V18"/>
    <mergeCell ref="O3:V3"/>
    <mergeCell ref="A4:V4"/>
    <mergeCell ref="I15:J15"/>
    <mergeCell ref="K15:K16"/>
    <mergeCell ref="A10:V10"/>
    <mergeCell ref="A11:V11"/>
    <mergeCell ref="A12:V12"/>
    <mergeCell ref="O13:V13"/>
    <mergeCell ref="A14:A16"/>
    <mergeCell ref="B14:B16"/>
    <mergeCell ref="O34:V34"/>
    <mergeCell ref="O47:V47"/>
    <mergeCell ref="N14:N16"/>
    <mergeCell ref="O14:V15"/>
    <mergeCell ref="I2:V2"/>
    <mergeCell ref="A5:V5"/>
    <mergeCell ref="A6:V6"/>
    <mergeCell ref="A7:V7"/>
    <mergeCell ref="A8:V8"/>
    <mergeCell ref="A9:V9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2016-09-15T10:13:17Z</cp:lastPrinted>
  <dcterms:created xsi:type="dcterms:W3CDTF">2013-01-04T08:07:52Z</dcterms:created>
  <dcterms:modified xsi:type="dcterms:W3CDTF">2016-09-16T09:21:56Z</dcterms:modified>
  <cp:category/>
  <cp:version/>
  <cp:contentType/>
  <cp:contentStatus/>
</cp:coreProperties>
</file>