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55\OOiUIP\Раскрытие информации САЙТ\Установленные тарифы плата за подключение\Замена 29.01.2023\"/>
    </mc:Choice>
  </mc:AlternateContent>
  <xr:revisionPtr revIDLastSave="0" documentId="13_ncr:1_{36C1B933-DE85-42EC-BF13-66B2E7022D55}" xr6:coauthVersionLast="47" xr6:coauthVersionMax="47" xr10:uidLastSave="{00000000-0000-0000-0000-000000000000}"/>
  <bookViews>
    <workbookView xWindow="-120" yWindow="-120" windowWidth="29040" windowHeight="15720" activeTab="1" xr2:uid="{00000000-000D-0000-FFFF-FFFF00000000}"/>
  </bookViews>
  <sheets>
    <sheet name="ТС. Т-подключ." sheetId="1" r:id="rId1"/>
    <sheet name="Порядок ТП" sheetId="2" r:id="rId2"/>
  </sheets>
  <externalReferences>
    <externalReference r:id="rId3"/>
  </externalReferences>
  <definedNames>
    <definedName name="kind_of_cons">[1]TEHSHEET!$R$2:$R$6</definedName>
    <definedName name="kind_of_heat_transfer">[1]TEHSHEET!$O$2:$O$12</definedName>
    <definedName name="kind_of_scheme_in">[1]TEHSHEET!$Q$2:$Q$5</definedName>
    <definedName name="org">[1]Титульный!$F$31</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P_FORM_HEAT_7_NAME_FORM">[1]DATA_FORMS!$C$12</definedName>
    <definedName name="PT_R_FORM_HEAT_24_NAME_FORM">[1]DATA_FORMS!$C$16</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 name="UNIT_CONNECT_LIST">[1]TEHSHEET!$AZ$102:$AZ$104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 l="1"/>
  <c r="E42" i="2"/>
  <c r="E39" i="2"/>
  <c r="E34" i="2"/>
  <c r="E33" i="2"/>
  <c r="E28" i="2"/>
  <c r="E25" i="2"/>
  <c r="E24" i="2"/>
  <c r="D15" i="2"/>
  <c r="D14" i="2"/>
  <c r="AX70" i="1"/>
  <c r="AX69" i="1"/>
  <c r="AX68" i="1"/>
  <c r="AX67" i="1"/>
  <c r="AX66" i="1"/>
  <c r="AX65" i="1"/>
  <c r="AX64" i="1"/>
  <c r="AX63" i="1"/>
  <c r="AX62" i="1"/>
  <c r="AO62" i="1"/>
  <c r="W62" i="1"/>
  <c r="AX59" i="1"/>
  <c r="AV59" i="1"/>
  <c r="AX58" i="1"/>
  <c r="AO58" i="1"/>
  <c r="W58" i="1"/>
  <c r="AX55" i="1"/>
  <c r="AV55" i="1"/>
  <c r="AX54" i="1"/>
  <c r="AO54" i="1"/>
  <c r="W54" i="1"/>
  <c r="AX51" i="1"/>
  <c r="AV51" i="1"/>
  <c r="AX50" i="1"/>
  <c r="AX49" i="1"/>
  <c r="AX48" i="1"/>
  <c r="AB48" i="1"/>
  <c r="S48" i="1"/>
  <c r="K59" i="1" s="1"/>
  <c r="S59" i="1" s="1"/>
  <c r="AX47" i="1"/>
  <c r="AB47" i="1"/>
  <c r="S47" i="1"/>
  <c r="AX46" i="1"/>
  <c r="AB46" i="1"/>
  <c r="S46" i="1"/>
  <c r="AX45" i="1"/>
  <c r="AU45" i="1"/>
  <c r="AB45" i="1"/>
  <c r="S45" i="1"/>
  <c r="AN44" i="1"/>
  <c r="AO44" i="1" s="1"/>
  <c r="AP44" i="1" s="1"/>
  <c r="AQ44" i="1" s="1"/>
  <c r="AS44" i="1" s="1"/>
  <c r="AT44" i="1" s="1"/>
  <c r="AU44" i="1" s="1"/>
  <c r="U44" i="1"/>
  <c r="V44" i="1" s="1"/>
  <c r="W44" i="1" s="1"/>
  <c r="X44" i="1" s="1"/>
  <c r="Y44" i="1" s="1"/>
  <c r="AA44" i="1" s="1"/>
  <c r="AB44" i="1" s="1"/>
  <c r="AB36" i="1"/>
  <c r="V36" i="1"/>
  <c r="AB35" i="1"/>
  <c r="V35" i="1"/>
  <c r="AB33" i="1"/>
  <c r="V33" i="1"/>
  <c r="AB32" i="1"/>
  <c r="V32" i="1"/>
  <c r="AB31" i="1"/>
  <c r="V31" i="1"/>
  <c r="AB30" i="1"/>
  <c r="V30" i="1"/>
  <c r="S28" i="1"/>
  <c r="S27" i="1"/>
  <c r="AX17" i="1"/>
  <c r="AX16" i="1"/>
  <c r="AX15" i="1"/>
  <c r="AX14" i="1"/>
  <c r="AX13" i="1"/>
  <c r="AX12" i="1"/>
  <c r="AX11" i="1"/>
  <c r="AO11" i="1"/>
  <c r="W11" i="1"/>
  <c r="AX8" i="1"/>
  <c r="AV8" i="1"/>
  <c r="AX7" i="1"/>
  <c r="AX6" i="1"/>
  <c r="AX5" i="1"/>
  <c r="AB5" i="1"/>
  <c r="S5" i="1"/>
  <c r="I6" i="1" s="1"/>
  <c r="AX4" i="1"/>
  <c r="AB4" i="1"/>
  <c r="S4" i="1"/>
  <c r="AX3" i="1"/>
  <c r="AB3" i="1"/>
  <c r="S3" i="1"/>
  <c r="AX2" i="1"/>
  <c r="AB2" i="1"/>
  <c r="S2" i="1"/>
  <c r="K56" i="1" l="1"/>
  <c r="J7" i="1"/>
  <c r="I49" i="1"/>
  <c r="K57" i="1"/>
  <c r="K58" i="1"/>
  <c r="K60" i="1"/>
  <c r="K8" i="1"/>
  <c r="S8" i="1" s="1"/>
  <c r="J50" i="1"/>
  <c r="K61" i="1"/>
  <c r="K55" i="1"/>
  <c r="S55" i="1" s="1"/>
  <c r="K62" i="1"/>
  <c r="K51" i="1"/>
  <c r="S51" i="1" s="1"/>
</calcChain>
</file>

<file path=xl/sharedStrings.xml><?xml version="1.0" encoding="utf-8"?>
<sst xmlns="http://schemas.openxmlformats.org/spreadsheetml/2006/main" count="288" uniqueCount="129">
  <si>
    <t>Наименование тарифа</t>
  </si>
  <si>
    <t>Указывается наименование тарифа в случае утверждения нескольких тарифов._x000D_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</si>
  <si>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</si>
  <si>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</si>
  <si>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</si>
  <si>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</si>
  <si>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</si>
  <si>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</si>
  <si>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</si>
  <si>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да</t>
  </si>
  <si>
    <t>нет</t>
  </si>
  <si>
    <t>В колонке "Параметр дифференциации тарифа/Заявитель" указывается наименование категории потребителей,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</si>
  <si>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диапазон диаметров тепловых сетей</t>
  </si>
  <si>
    <t>Добавить тип прокладки тепловых сетей</t>
  </si>
  <si>
    <t>Добавить подключаемую тепловую нагрузку</t>
  </si>
  <si>
    <t>Добавить строку</t>
  </si>
  <si>
    <t>Добавить источник для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</si>
  <si>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</si>
  <si>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</si>
  <si>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</si>
  <si>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</si>
  <si>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FLAG_START_DATE</t>
  </si>
  <si>
    <t>FLAG_ETC_PERIOD</t>
  </si>
  <si>
    <t>FLAG</t>
  </si>
  <si>
    <t>LOAD</t>
  </si>
  <si>
    <t>NETS</t>
  </si>
  <si>
    <t>DIAMETERS</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</si>
  <si>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</si>
  <si>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</si>
  <si>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</si>
  <si>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</si>
  <si>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</si>
  <si>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</si>
  <si>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</si>
  <si>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</si>
  <si>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Параметр дифференциации тарифа/ заявитель/ наименование объекта/адрес</t>
  </si>
  <si>
    <t>Наличие других периодов действия тарифа</t>
  </si>
  <si>
    <t>Подключаемая тепловая нагрузка,_x000D_
Гкал/ч</t>
  </si>
  <si>
    <t>Тип прокладки тепловых сетей</t>
  </si>
  <si>
    <t>Диаметр тепловых сетей,_x000D_
мм</t>
  </si>
  <si>
    <t>Величина и срок действия тарифа</t>
  </si>
  <si>
    <t>Добавить срок действия</t>
  </si>
  <si>
    <t>Плата за подключение (технологическое присоединение),_x000D_
тыс. руб./Гкал/ч (руб.)</t>
  </si>
  <si>
    <t>Срок действия</t>
  </si>
  <si>
    <t>Плата за подключение (технологическое присоединение)</t>
  </si>
  <si>
    <t>тыс.руб./Гкал/ч</t>
  </si>
  <si>
    <t>ID_TER</t>
  </si>
  <si>
    <t>ID_CS</t>
  </si>
  <si>
    <t>ID_IST_TE</t>
  </si>
  <si>
    <t>NUM_NTAR</t>
  </si>
  <si>
    <t>NUM_TER</t>
  </si>
  <si>
    <t>NUM_CS</t>
  </si>
  <si>
    <t>NUM_IST_TE</t>
  </si>
  <si>
    <t>NUM_SCHEME</t>
  </si>
  <si>
    <t>NUM_GC</t>
  </si>
  <si>
    <t>NUM_TN</t>
  </si>
  <si>
    <t>с НДС</t>
  </si>
  <si>
    <t>без НДС</t>
  </si>
  <si>
    <t>дата начала</t>
  </si>
  <si>
    <t>дата окончания</t>
  </si>
  <si>
    <t>1</t>
  </si>
  <si>
    <t>2</t>
  </si>
  <si>
    <t>pt_ntar_8</t>
  </si>
  <si>
    <t>pt_ter_8</t>
  </si>
  <si>
    <t>pt_cs_8</t>
  </si>
  <si>
    <t>pt_ist_te_8</t>
  </si>
  <si>
    <t>Расходы на проведение мероприятий по подключению объектов заявителей</t>
  </si>
  <si>
    <t/>
  </si>
  <si>
    <t>В колонке "Параметр дифференциации тарифа/заявитель/наименование объекта/адрес" указывается наименование категории потребителей,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</si>
  <si>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t>
  </si>
  <si>
    <t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t>
  </si>
  <si>
    <t>более 0,1 Гкал/ч и не превышает 1,5 Гкал/ч</t>
  </si>
  <si>
    <t>подземная (канальная)</t>
  </si>
  <si>
    <t>50 - 250 мм</t>
  </si>
  <si>
    <t>подземная (бесканальная)</t>
  </si>
  <si>
    <t>Добавить группу потребителей</t>
  </si>
  <si>
    <t>Добавить наименование тарифа</t>
  </si>
  <si>
    <t>x</t>
  </si>
  <si>
    <t>наименование НПА</t>
  </si>
  <si>
    <t>контактный телефон службы</t>
  </si>
  <si>
    <t>адрес службы</t>
  </si>
  <si>
    <t>график работы службы</t>
  </si>
  <si>
    <t>c 01:03 до 18:55</t>
  </si>
  <si>
    <t>Наименование параметра</t>
  </si>
  <si>
    <t>Информация</t>
  </si>
  <si>
    <t>Ссылка на документ</t>
  </si>
  <si>
    <t>Информация о размещении данных на сайте регулируемой организации</t>
  </si>
  <si>
    <t>1.1</t>
  </si>
  <si>
    <t>дата размещения информации</t>
  </si>
  <si>
    <t>Дата размещения информации указывается в виде «ДД.ММ.ГГГГ».</t>
  </si>
  <si>
    <t>1.2</t>
  </si>
  <si>
    <t>адрес страницы сайта в сети «Интернет» и ссылка на документ</t>
  </si>
  <si>
    <t>gts@surgutgts.ru</t>
  </si>
  <si>
    <t>https://portal.eias.ru/Portal/DownloadPage.aspx?type=12&amp;guid=f82fb1c0-c0ca-410c-8a90-bf7ac95e3f64</t>
  </si>
  <si>
    <t>В колонке «Информация» указывается адрес страницы сайта в сети «Интернет», на которой размещена информация._x000D_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</si>
  <si>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https://portal.eias.ru/Portal/DownloadPage.aspx?type=12&amp;guid=ec1edb41-fab9-4060-841d-4bd195fdbc8f</t>
  </si>
  <si>
    <t>Указывается ссылка на документ, предварительно загруженный в хранилище файлов ФГИС ЕИАС.</t>
  </si>
  <si>
    <t>3.1</t>
  </si>
  <si>
    <t>1.заверенные уполномоченным лицом заявителя копии учредительных документов, а также документы, подтверждающие полномочия лица, подписавшего заявку;         2. копии правоустанавливающих документов, подтверждающих право собственности или иное законное право заявителя на подключаемый объект и земельный участок;                 3.копии документов, содержащих информацию о границах земельного участка,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информацию о разрешенном использовании земельного участка; информацию о предельных параметрах разрешенного строительства (реконструкции) объектов капитального строительства, соответствующих данному земельному участку.</t>
  </si>
  <si>
    <t>https://portal.eias.ru/Portal/DownloadPage.aspx?type=12&amp;guid=cbf83230-06d0-4698-9fe9-775a1a9076e9</t>
  </si>
  <si>
    <t xml:space="preserve">Указывается ссылка на документ, предварительно загруженный в хранилище файлов ФГИС ЕИАС._x000D_
В случае наличия дополнительных сведений информация по ним указывается в отдельных строках._x000D_
</t>
  </si>
  <si>
    <t>Добавить сведения</t>
  </si>
  <si>
    <t>4.1</t>
  </si>
  <si>
    <t>Федеральный закон от 27.07.2010   N 190-ФЗ  "О теплоснабжении"</t>
  </si>
  <si>
    <t>В колонке «Информация» указывается полное наименование и реквизиты НПА._x000D_
В случае наличия нескольких НПА каждое из них указывается в отдельной строке.</t>
  </si>
  <si>
    <t>4.2</t>
  </si>
  <si>
    <t>Постановление Правительства РФ от 30.11.2021 N 2115 "Об утверждении Правил подключения (технологического присоединения) к системам теплоснабжения, включая правила недискриминационного доступа к услугам по подключению (технологическому присоединению) к системам теплоснабжения, Правил недискриминационного доступа к услугам по передаче тепловой энергии, теплоносителя, а также об изменении и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t>
  </si>
  <si>
    <t>4.3</t>
  </si>
  <si>
    <t>Распоряжение Правительства РФ от 31.01.2017 N 147-р (ред. от 14.12.2023) &lt;О целевых моделях упрощения процедур ведения бизнеса и повышения инвестиционной привлекательности субъектов Российской Федерации&gt; (вместе с "Методическими рекомендациями по внедрению в субъектах Российской Федерации целевых моделей упрощения процедур ведения бизнеса и повышения инвестиционной привлекательности субъектов Российской Федерации")</t>
  </si>
  <si>
    <t>5.1</t>
  </si>
  <si>
    <t>5.1.1</t>
  </si>
  <si>
    <t>8 (3462)52-43-23</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</si>
  <si>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номеров телефонов, информация по каждому из них указывается в отдельной строке.</t>
  </si>
  <si>
    <t>5.1.2</t>
  </si>
  <si>
    <t>8 (3462)52-43-33</t>
  </si>
  <si>
    <t>5.1.3</t>
  </si>
  <si>
    <t>8(3462)52-43-26</t>
  </si>
  <si>
    <t>3</t>
  </si>
  <si>
    <t>5.2</t>
  </si>
  <si>
    <t>5.2.1</t>
  </si>
  <si>
    <t>628403, Тюменская область, Ханты - Мансийский автономный округ -Югра, город Сургут, улица Маяковского, 15</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</si>
  <si>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ФИАС._x000D_
В случае наличия нескольких служб и (или) адресов, информация по каждому из них указывается в отдельной строке.</t>
  </si>
  <si>
    <t>4</t>
  </si>
  <si>
    <t>5.3</t>
  </si>
  <si>
    <t>5.3.1</t>
  </si>
  <si>
    <t>с 09:00 до 17:12</t>
  </si>
  <si>
    <t>Указывается график работы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графиков работы, информация по каждому из них указывается в отдельной строке.</t>
  </si>
  <si>
    <t>5</t>
  </si>
  <si>
    <t>&lt;1&gt;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</si>
</sst>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d\.mm\.yyyy"/>
  </numFmts>
  <fonts count="25">
    <font>
      <sz val="11"/>
      <color theme="1"/>
      <name val="Calibri"/>
      <family val="2"/>
      <scheme val="minor"/>
    </font>
    <font>
      <sz val="9"/>
      <color theme="0"/>
      <name val="Tahoma"/>
      <family val="2"/>
      <charset val="204"/>
    </font>
    <font>
      <sz val="11"/>
      <color theme="0"/>
      <name val="Webdings2"/>
    </font>
    <font>
      <sz val="11"/>
      <name val="Webdings2"/>
    </font>
    <font>
      <sz val="9"/>
      <name val="Tahoma"/>
      <family val="2"/>
      <charset val="204"/>
    </font>
    <font>
      <sz val="1"/>
      <color theme="0"/>
      <name val="Tahoma"/>
      <family val="2"/>
      <charset val="204"/>
    </font>
    <font>
      <sz val="8"/>
      <name val="Tahoma"/>
      <family val="2"/>
      <charset val="204"/>
    </font>
    <font>
      <sz val="11"/>
      <color theme="0"/>
      <name val="Wingdings 2"/>
      <family val="1"/>
      <charset val="2"/>
    </font>
    <font>
      <sz val="11"/>
      <color rgb="FFBCBCBC"/>
      <name val="Wingdings 2"/>
      <family val="1"/>
      <charset val="2"/>
    </font>
    <font>
      <sz val="9"/>
      <color rgb="FF000080"/>
      <name val="Tahoma"/>
      <family val="2"/>
      <charset val="204"/>
    </font>
    <font>
      <b/>
      <sz val="9"/>
      <color rgb="FF000080"/>
      <name val="Tahoma"/>
      <family val="2"/>
      <charset val="204"/>
    </font>
    <font>
      <b/>
      <sz val="1"/>
      <color theme="0"/>
      <name val="Tahoma"/>
      <family val="2"/>
      <charset val="204"/>
    </font>
    <font>
      <sz val="1"/>
      <color theme="0"/>
      <name val="Webdings2"/>
    </font>
    <font>
      <sz val="1"/>
      <color theme="0"/>
      <name val="Wingdings 2"/>
      <family val="1"/>
      <charset val="2"/>
    </font>
    <font>
      <sz val="1"/>
      <name val="Tahoma"/>
      <family val="2"/>
      <charset val="204"/>
    </font>
    <font>
      <sz val="10"/>
      <name val="Tahoma"/>
      <family val="2"/>
      <charset val="204"/>
    </font>
    <font>
      <b/>
      <sz val="9"/>
      <name val="Tahoma"/>
      <family val="2"/>
      <charset val="204"/>
    </font>
    <font>
      <sz val="15"/>
      <color rgb="FF000000"/>
      <name val="Tahoma"/>
      <family val="2"/>
      <charset val="204"/>
    </font>
    <font>
      <sz val="1"/>
      <color rgb="FFBCBCBC"/>
      <name val="Tahoma"/>
      <family val="2"/>
      <charset val="204"/>
    </font>
    <font>
      <sz val="9"/>
      <color rgb="FFBCBCBC"/>
      <name val="Tahoma"/>
      <family val="2"/>
      <charset val="204"/>
    </font>
    <font>
      <sz val="14"/>
      <color rgb="FFBCBCBC"/>
      <name val="Calibri"/>
      <family val="2"/>
      <charset val="204"/>
    </font>
    <font>
      <u/>
      <sz val="9"/>
      <color rgb="FF333399"/>
      <name val="Tahoma"/>
      <family val="2"/>
      <charset val="204"/>
    </font>
    <font>
      <b/>
      <sz val="9"/>
      <color rgb="FF0070C0"/>
      <name val="Tahoma"/>
      <family val="2"/>
      <charset val="204"/>
    </font>
    <font>
      <u/>
      <sz val="9"/>
      <color theme="10"/>
      <name val="Tahoma"/>
      <family val="2"/>
      <charset val="204"/>
    </font>
    <font>
      <b/>
      <u/>
      <sz val="9"/>
      <color rgb="FF000080"/>
      <name val="Tahoma"/>
      <family val="2"/>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E3FAFD"/>
      </patternFill>
    </fill>
    <fill>
      <patternFill patternType="solid">
        <fgColor rgb="FFFFFFC0"/>
      </patternFill>
    </fill>
    <fill>
      <patternFill patternType="solid">
        <fgColor rgb="FFB7E4FF"/>
      </patternFill>
    </fill>
    <fill>
      <patternFill patternType="lightDown">
        <fgColor rgb="FFC0C0C0"/>
      </patternFill>
    </fill>
  </fills>
  <borders count="16">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bottom/>
      <diagonal/>
    </border>
    <border>
      <left style="thin">
        <color rgb="FFC0C0C0"/>
      </left>
      <right/>
      <top/>
      <bottom style="thin">
        <color rgb="FFC0C0C0"/>
      </bottom>
      <diagonal/>
    </border>
    <border>
      <left/>
      <right style="thin">
        <color rgb="FFC0C0C0"/>
      </right>
      <top/>
      <bottom style="thin">
        <color rgb="FFC0C0C0"/>
      </bottom>
      <diagonal/>
    </border>
  </borders>
  <cellStyleXfs count="1">
    <xf numFmtId="0" fontId="0" fillId="0" borderId="0"/>
  </cellStyleXfs>
  <cellXfs count="21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top"/>
    </xf>
    <xf numFmtId="0" fontId="4" fillId="0" borderId="2" xfId="0" applyFont="1" applyBorder="1" applyAlignment="1">
      <alignment vertical="top"/>
    </xf>
    <xf numFmtId="0" fontId="4" fillId="2"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indent="6"/>
    </xf>
    <xf numFmtId="0" fontId="6" fillId="0" borderId="1" xfId="0" applyFont="1" applyBorder="1" applyAlignment="1">
      <alignment vertical="top" wrapText="1"/>
    </xf>
    <xf numFmtId="0" fontId="5" fillId="0" borderId="0" xfId="0" applyFont="1" applyAlignment="1">
      <alignment vertical="center"/>
    </xf>
    <xf numFmtId="0" fontId="7" fillId="2" borderId="0" xfId="0" applyFont="1" applyFill="1" applyAlignment="1">
      <alignment horizontal="center" vertical="center" wrapText="1"/>
    </xf>
    <xf numFmtId="0" fontId="4" fillId="0" borderId="2" xfId="0" applyFont="1" applyBorder="1" applyAlignment="1">
      <alignment vertical="center" wrapText="1"/>
    </xf>
    <xf numFmtId="0" fontId="4" fillId="2" borderId="1" xfId="0" applyFont="1" applyFill="1" applyBorder="1" applyAlignment="1">
      <alignment horizontal="left" vertical="center" wrapText="1" indent="1"/>
    </xf>
    <xf numFmtId="0" fontId="7" fillId="0" borderId="0" xfId="0" applyFont="1" applyAlignment="1">
      <alignment vertical="center" wrapText="1"/>
    </xf>
    <xf numFmtId="0" fontId="4" fillId="2" borderId="1" xfId="0" applyFont="1" applyFill="1" applyBorder="1" applyAlignment="1">
      <alignment horizontal="left" vertical="center" wrapText="1" indent="2"/>
    </xf>
    <xf numFmtId="0" fontId="4" fillId="2" borderId="1" xfId="0" applyFont="1" applyFill="1" applyBorder="1" applyAlignment="1">
      <alignment horizontal="left" vertical="center" wrapText="1" indent="3"/>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indent="4"/>
    </xf>
    <xf numFmtId="0" fontId="5" fillId="0" borderId="1" xfId="0" applyFont="1" applyBorder="1" applyAlignment="1">
      <alignment horizontal="left" vertical="center" wrapText="1" indent="6"/>
    </xf>
    <xf numFmtId="0" fontId="5" fillId="0" borderId="1" xfId="0" applyFont="1" applyBorder="1" applyAlignment="1">
      <alignment vertical="top" wrapText="1"/>
    </xf>
    <xf numFmtId="0" fontId="5" fillId="0" borderId="2" xfId="0" applyFont="1" applyBorder="1" applyAlignment="1">
      <alignment vertical="center" wrapText="1"/>
    </xf>
    <xf numFmtId="0" fontId="5" fillId="0" borderId="1" xfId="0" applyFont="1" applyBorder="1" applyAlignment="1">
      <alignment horizontal="left" vertical="center" wrapText="1" indent="5"/>
    </xf>
    <xf numFmtId="4" fontId="4" fillId="5" borderId="1" xfId="0" applyNumberFormat="1" applyFont="1" applyFill="1" applyBorder="1" applyAlignment="1" applyProtection="1">
      <alignment horizontal="right" vertical="center" wrapText="1"/>
      <protection locked="0"/>
    </xf>
    <xf numFmtId="164" fontId="4" fillId="5" borderId="1" xfId="0" applyNumberFormat="1" applyFont="1" applyFill="1" applyBorder="1" applyAlignment="1" applyProtection="1">
      <alignment horizontal="right" vertical="center" wrapText="1"/>
      <protection locked="0"/>
    </xf>
    <xf numFmtId="165" fontId="0" fillId="4" borderId="1" xfId="0" applyNumberFormat="1" applyFill="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left" vertical="center" wrapText="1" indent="1"/>
    </xf>
    <xf numFmtId="0" fontId="4" fillId="0" borderId="1" xfId="0" applyFont="1" applyBorder="1" applyAlignment="1">
      <alignment horizontal="left" vertical="center" wrapText="1" indent="4"/>
    </xf>
    <xf numFmtId="4" fontId="4" fillId="0" borderId="6" xfId="0" applyNumberFormat="1" applyFont="1" applyBorder="1" applyAlignment="1">
      <alignment horizontal="right" vertical="center" wrapText="1"/>
    </xf>
    <xf numFmtId="4" fontId="4" fillId="7" borderId="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9" fillId="7" borderId="5" xfId="0" applyFont="1" applyFill="1" applyBorder="1" applyAlignment="1">
      <alignment horizontal="left" vertical="center"/>
    </xf>
    <xf numFmtId="0" fontId="9" fillId="7" borderId="3" xfId="0" applyFont="1" applyFill="1" applyBorder="1" applyAlignment="1">
      <alignment horizontal="left" vertical="center"/>
    </xf>
    <xf numFmtId="0" fontId="9" fillId="7" borderId="3" xfId="0" applyFont="1" applyFill="1" applyBorder="1" applyAlignment="1">
      <alignment horizontal="left" vertical="center" indent="1"/>
    </xf>
    <xf numFmtId="164" fontId="4" fillId="7" borderId="3" xfId="0"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0" fontId="9" fillId="7" borderId="5" xfId="0" applyFont="1" applyFill="1" applyBorder="1" applyAlignment="1">
      <alignment horizontal="left" vertical="center" indent="1"/>
    </xf>
    <xf numFmtId="4" fontId="5" fillId="7" borderId="4" xfId="0" applyNumberFormat="1" applyFont="1" applyFill="1" applyBorder="1" applyAlignment="1">
      <alignment horizontal="center" vertical="center" wrapText="1"/>
    </xf>
    <xf numFmtId="0" fontId="9" fillId="7" borderId="5" xfId="0" applyFont="1" applyFill="1" applyBorder="1" applyAlignment="1">
      <alignment vertical="center" wrapText="1"/>
    </xf>
    <xf numFmtId="0" fontId="9" fillId="7" borderId="3" xfId="0" applyFont="1" applyFill="1" applyBorder="1" applyAlignment="1">
      <alignment vertical="center" wrapText="1"/>
    </xf>
    <xf numFmtId="4" fontId="5" fillId="7" borderId="3" xfId="0" applyNumberFormat="1" applyFont="1" applyFill="1" applyBorder="1" applyAlignment="1">
      <alignment horizontal="center" vertical="center" wrapText="1"/>
    </xf>
    <xf numFmtId="4" fontId="4" fillId="0" borderId="8" xfId="0" applyNumberFormat="1" applyFont="1" applyBorder="1" applyAlignment="1">
      <alignment horizontal="right" vertical="center" wrapText="1"/>
    </xf>
    <xf numFmtId="0" fontId="10" fillId="7" borderId="5" xfId="0" applyFont="1" applyFill="1" applyBorder="1" applyAlignment="1">
      <alignment horizontal="left" vertical="center"/>
    </xf>
    <xf numFmtId="0" fontId="9" fillId="7" borderId="3" xfId="0" applyFont="1" applyFill="1" applyBorder="1" applyAlignment="1">
      <alignment horizontal="left" vertical="center" indent="5"/>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1" fillId="0" borderId="5" xfId="0" applyFont="1" applyBorder="1" applyAlignment="1">
      <alignment horizontal="left" vertical="center"/>
    </xf>
    <xf numFmtId="0" fontId="5" fillId="0" borderId="3" xfId="0" applyFont="1" applyBorder="1" applyAlignment="1">
      <alignment horizontal="left" vertical="center" indent="4"/>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top"/>
    </xf>
    <xf numFmtId="0" fontId="12" fillId="0" borderId="0" xfId="0" applyFont="1" applyAlignment="1">
      <alignment vertical="top"/>
    </xf>
    <xf numFmtId="0" fontId="5" fillId="0" borderId="2" xfId="0" applyFont="1" applyBorder="1" applyAlignment="1">
      <alignment vertical="top"/>
    </xf>
    <xf numFmtId="0" fontId="11" fillId="0" borderId="0" xfId="0" applyFont="1" applyAlignment="1">
      <alignment horizontal="left" vertical="center"/>
    </xf>
    <xf numFmtId="0" fontId="5" fillId="0" borderId="0" xfId="0" applyFont="1" applyAlignment="1">
      <alignment horizontal="left" vertical="center"/>
    </xf>
    <xf numFmtId="0" fontId="13" fillId="0" borderId="0" xfId="0" applyFont="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wrapText="1" indent="4"/>
    </xf>
    <xf numFmtId="0" fontId="5" fillId="0" borderId="2" xfId="0" applyFont="1" applyBorder="1" applyAlignment="1">
      <alignment horizontal="left" vertical="center" wrapText="1" indent="1"/>
    </xf>
    <xf numFmtId="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4" fillId="0" borderId="0" xfId="0" applyFont="1" applyAlignment="1">
      <alignment vertical="center" wrapText="1"/>
    </xf>
    <xf numFmtId="0" fontId="1" fillId="0" borderId="1" xfId="0" applyFont="1" applyBorder="1"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5" fillId="0" borderId="0" xfId="0" applyFont="1" applyAlignment="1">
      <alignment vertical="center" wrapText="1"/>
    </xf>
    <xf numFmtId="0" fontId="16" fillId="2" borderId="0" xfId="0" applyFont="1" applyFill="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0" fillId="0" borderId="3" xfId="0" applyBorder="1" applyAlignment="1">
      <alignment vertical="center"/>
    </xf>
    <xf numFmtId="0" fontId="17" fillId="0" borderId="0" xfId="0" applyFont="1" applyAlignment="1">
      <alignment vertical="center"/>
    </xf>
    <xf numFmtId="0" fontId="4" fillId="0" borderId="0" xfId="0" applyFont="1" applyAlignment="1">
      <alignment horizontal="right" vertical="center" wrapText="1"/>
    </xf>
    <xf numFmtId="0" fontId="4" fillId="2" borderId="10"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0" fillId="0" borderId="1" xfId="0" applyBorder="1" applyAlignment="1">
      <alignment horizontal="center" vertical="center" wrapText="1"/>
    </xf>
    <xf numFmtId="0" fontId="4" fillId="2" borderId="8" xfId="0" applyFont="1" applyFill="1" applyBorder="1" applyAlignment="1">
      <alignment horizontal="center" vertical="center" wrapText="1"/>
    </xf>
    <xf numFmtId="0" fontId="12" fillId="2" borderId="0" xfId="0" applyFont="1" applyFill="1" applyAlignment="1">
      <alignment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8" fillId="2" borderId="0" xfId="0" applyFont="1" applyFill="1" applyAlignment="1">
      <alignment horizontal="center" vertical="center" wrapText="1"/>
    </xf>
    <xf numFmtId="0" fontId="4" fillId="0" borderId="1" xfId="0" applyFont="1" applyBorder="1" applyAlignment="1">
      <alignment horizontal="left" vertical="center" wrapText="1" indent="1"/>
    </xf>
    <xf numFmtId="0" fontId="4" fillId="7" borderId="5" xfId="0" applyFont="1" applyFill="1" applyBorder="1" applyAlignment="1">
      <alignment horizontal="center" vertical="center" wrapText="1"/>
    </xf>
    <xf numFmtId="0" fontId="14" fillId="0" borderId="2" xfId="0" applyFont="1" applyBorder="1" applyAlignment="1">
      <alignmen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20" fillId="0" borderId="0" xfId="0" applyFont="1" applyAlignment="1">
      <alignment horizontal="center" vertical="center" wrapText="1"/>
    </xf>
    <xf numFmtId="0" fontId="0" fillId="2" borderId="1" xfId="0" applyFill="1" applyBorder="1" applyAlignment="1">
      <alignment horizontal="center" vertical="center" wrapText="1"/>
    </xf>
    <xf numFmtId="0" fontId="0" fillId="4" borderId="1" xfId="0" applyFill="1" applyBorder="1" applyAlignment="1" applyProtection="1">
      <alignment horizontal="left" vertical="center" wrapText="1" indent="1"/>
      <protection locked="0"/>
    </xf>
    <xf numFmtId="0" fontId="21" fillId="4"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indent="1"/>
    </xf>
    <xf numFmtId="0" fontId="0" fillId="4" borderId="1" xfId="0" applyFill="1" applyBorder="1" applyAlignment="1" applyProtection="1">
      <alignment horizontal="left" vertical="center" wrapText="1"/>
      <protection locked="0"/>
    </xf>
    <xf numFmtId="0" fontId="0" fillId="0" borderId="1" xfId="0" applyBorder="1" applyAlignment="1">
      <alignment horizontal="left" vertical="center" wrapText="1" indent="2"/>
    </xf>
    <xf numFmtId="0" fontId="4" fillId="6" borderId="1" xfId="0" applyFont="1" applyFill="1" applyBorder="1" applyAlignment="1">
      <alignment horizontal="left" vertical="center" wrapText="1"/>
    </xf>
    <xf numFmtId="0" fontId="4" fillId="2" borderId="0" xfId="0" applyFont="1" applyFill="1" applyAlignment="1">
      <alignment horizontal="right" vertical="center" wrapText="1"/>
    </xf>
    <xf numFmtId="0" fontId="22" fillId="0" borderId="0" xfId="0" applyFont="1" applyAlignment="1">
      <alignment vertical="center" wrapText="1"/>
    </xf>
    <xf numFmtId="0" fontId="4" fillId="2" borderId="0" xfId="0" applyFont="1" applyFill="1" applyAlignment="1">
      <alignment horizontal="center" vertical="center" wrapText="1"/>
    </xf>
    <xf numFmtId="0" fontId="10" fillId="2" borderId="0" xfId="0" applyFont="1" applyFill="1" applyAlignment="1">
      <alignment horizontal="right" vertical="center"/>
    </xf>
    <xf numFmtId="0" fontId="4" fillId="2" borderId="0" xfId="0" applyFont="1" applyFill="1" applyAlignment="1">
      <alignment horizontal="right" vertical="center"/>
    </xf>
    <xf numFmtId="0" fontId="19" fillId="2" borderId="0" xfId="0" applyFont="1" applyFill="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vertical="top" wrapText="1"/>
    </xf>
    <xf numFmtId="165" fontId="0" fillId="4" borderId="1" xfId="0" applyNumberForma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7" borderId="5" xfId="0" applyFont="1" applyFill="1" applyBorder="1" applyAlignment="1">
      <alignment vertical="center" wrapText="1"/>
    </xf>
    <xf numFmtId="0" fontId="9" fillId="7" borderId="3" xfId="0" applyFont="1" applyFill="1" applyBorder="1" applyAlignment="1">
      <alignment horizontal="left" vertical="center" indent="2"/>
    </xf>
    <xf numFmtId="0" fontId="24" fillId="7" borderId="4" xfId="0" applyFont="1" applyFill="1" applyBorder="1" applyAlignment="1">
      <alignment horizontal="center" vertical="top"/>
    </xf>
    <xf numFmtId="0" fontId="9" fillId="7" borderId="3" xfId="0" applyFont="1" applyFill="1" applyBorder="1" applyAlignment="1">
      <alignment horizontal="left" vertical="center" indent="3"/>
    </xf>
    <xf numFmtId="0" fontId="4" fillId="0" borderId="0" xfId="0" applyFont="1" applyAlignment="1">
      <alignment vertical="top"/>
    </xf>
    <xf numFmtId="0" fontId="4" fillId="6" borderId="1" xfId="0" applyFont="1" applyFill="1" applyBorder="1" applyAlignment="1">
      <alignment horizontal="left" vertical="center" wrapText="1" indent="1"/>
    </xf>
    <xf numFmtId="0" fontId="4" fillId="6" borderId="1" xfId="0" applyFont="1" applyFill="1" applyBorder="1" applyAlignment="1">
      <alignment horizontal="center" vertical="center"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9" fillId="0" borderId="0" xfId="0" applyFont="1" applyAlignment="1">
      <alignment horizontal="center" vertical="center" wrapText="1"/>
    </xf>
    <xf numFmtId="0" fontId="5" fillId="0" borderId="2" xfId="0" applyFont="1" applyBorder="1" applyAlignment="1">
      <alignment horizontal="center" vertical="top"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4" borderId="6" xfId="0" applyFont="1" applyFill="1" applyBorder="1" applyAlignment="1" applyProtection="1">
      <alignment horizontal="left" vertical="center" wrapText="1" indent="6"/>
      <protection locked="0"/>
    </xf>
    <xf numFmtId="0" fontId="4" fillId="4" borderId="7" xfId="0" applyFont="1" applyFill="1" applyBorder="1" applyAlignment="1" applyProtection="1">
      <alignment horizontal="left" vertical="center" wrapText="1" indent="6"/>
      <protection locked="0"/>
    </xf>
    <xf numFmtId="0" fontId="4" fillId="4" borderId="8" xfId="0" applyFont="1" applyFill="1" applyBorder="1" applyAlignment="1" applyProtection="1">
      <alignment horizontal="left" vertical="center" wrapText="1" indent="6"/>
      <protection locked="0"/>
    </xf>
    <xf numFmtId="165" fontId="0" fillId="4" borderId="1" xfId="0" applyNumberForma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4" fillId="0" borderId="1" xfId="0" applyFont="1" applyBorder="1" applyAlignment="1">
      <alignment horizontal="left" vertical="center" wrapText="1" inden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8" fillId="2" borderId="9"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horizontal="center" vertical="center" wrapText="1"/>
    </xf>
    <xf numFmtId="0" fontId="0" fillId="2" borderId="1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7" borderId="6" xfId="0" applyFont="1" applyFill="1" applyBorder="1" applyAlignment="1">
      <alignment horizontal="center" vertical="center" textRotation="90" wrapText="1"/>
    </xf>
    <xf numFmtId="0" fontId="9" fillId="7" borderId="7" xfId="0" applyFont="1" applyFill="1" applyBorder="1" applyAlignment="1">
      <alignment horizontal="center" vertical="center" textRotation="90" wrapText="1"/>
    </xf>
    <xf numFmtId="0" fontId="9" fillId="7" borderId="8" xfId="0" applyFont="1" applyFill="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right" vertical="center" wrapText="1" indent="1"/>
    </xf>
    <xf numFmtId="165" fontId="4" fillId="3" borderId="1" xfId="0" applyNumberFormat="1"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0" borderId="9" xfId="0" applyFont="1" applyBorder="1" applyAlignment="1">
      <alignment horizontal="left" vertical="top" wrapText="1" indent="1"/>
    </xf>
    <xf numFmtId="0" fontId="4" fillId="0" borderId="10" xfId="0" applyFont="1" applyBorder="1" applyAlignment="1">
      <alignment horizontal="left" vertical="center" wrapText="1" indent="1"/>
    </xf>
    <xf numFmtId="0" fontId="0" fillId="0" borderId="1" xfId="0" applyBorder="1" applyAlignment="1">
      <alignment horizontal="left" vertical="center" wrapText="1" indent="1"/>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Border="1" applyAlignment="1">
      <alignment horizontal="left" vertical="center" wrapText="1"/>
    </xf>
    <xf numFmtId="0" fontId="4" fillId="0" borderId="0" xfId="0" applyFont="1" applyAlignment="1">
      <alignment vertical="center" wrapText="1"/>
    </xf>
    <xf numFmtId="0" fontId="4" fillId="0" borderId="12" xfId="0" applyFont="1" applyBorder="1" applyAlignment="1">
      <alignment horizontal="left" vertical="top" wrapText="1" indent="1"/>
    </xf>
    <xf numFmtId="0" fontId="4" fillId="0" borderId="6"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5"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2"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247650</xdr:rowOff>
    </xdr:to>
    <xdr:pic>
      <xdr:nvPicPr>
        <xdr:cNvPr id="5" name="UNFREEZE_PANES" descr="update_org.png" hidden="1">
          <a:extLst>
            <a:ext uri="{FF2B5EF4-FFF2-40B4-BE49-F238E27FC236}">
              <a16:creationId xmlns:a16="http://schemas.microsoft.com/office/drawing/2014/main" id="{889B42A3-8657-4938-A232-C517FCC4B0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0975"/>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 Id="rId1" Type="http://schemas.openxmlformats.org/officeDocument/2006/relationships/externalLinkPath" Target="&#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45272.400960648149</v>
          </cell>
        </row>
        <row r="22">
          <cell r="F22" t="str">
            <v>107-нп</v>
          </cell>
        </row>
        <row r="23">
          <cell r="F23" t="str">
            <v>Региональная служба по тарифам (технологическое присоединение) к системе теплоснабжения на 2024</v>
          </cell>
        </row>
        <row r="24">
          <cell r="F24" t="str">
            <v>pravo.gov.ru</v>
          </cell>
        </row>
        <row r="31">
          <cell r="F31" t="str">
            <v>СГ МУП "Городские тепловые сети"</v>
          </cell>
        </row>
      </sheetData>
      <sheetData sheetId="2"/>
      <sheetData sheetId="3"/>
      <sheetData sheetId="4">
        <row r="13">
          <cell r="AD13" t="str">
            <v>pt_ntar_1</v>
          </cell>
          <cell r="AE13" t="str">
            <v>pt_ter_1</v>
          </cell>
          <cell r="AF13" t="str">
            <v>pt_cs_1</v>
          </cell>
          <cell r="AG13" t="str">
            <v>pt_ist_te_1</v>
          </cell>
          <cell r="AJ13" t="str">
            <v/>
          </cell>
          <cell r="AK13" t="str">
            <v/>
          </cell>
          <cell r="AL13" t="str">
            <v/>
          </cell>
          <cell r="AM13" t="str">
            <v/>
          </cell>
          <cell r="AN13">
            <v>0</v>
          </cell>
          <cell r="AO13" t="str">
            <v>.</v>
          </cell>
          <cell r="AP13" t="str">
            <v>..</v>
          </cell>
          <cell r="AQ13" t="str">
            <v>...</v>
          </cell>
        </row>
        <row r="18">
          <cell r="AD18" t="str">
            <v>pt_ntar_2</v>
          </cell>
          <cell r="AE18" t="str">
            <v>pt_ter_2</v>
          </cell>
          <cell r="AF18" t="str">
            <v>pt_cs_2</v>
          </cell>
          <cell r="AG18" t="str">
            <v>pt_ist_te_2</v>
          </cell>
          <cell r="AJ18" t="str">
            <v/>
          </cell>
          <cell r="AK18" t="str">
            <v/>
          </cell>
          <cell r="AL18" t="str">
            <v/>
          </cell>
          <cell r="AM18" t="str">
            <v/>
          </cell>
          <cell r="AN18">
            <v>0</v>
          </cell>
          <cell r="AO18" t="str">
            <v>.</v>
          </cell>
          <cell r="AP18" t="str">
            <v>..</v>
          </cell>
          <cell r="AQ18" t="str">
            <v>...</v>
          </cell>
        </row>
        <row r="23">
          <cell r="AD23" t="str">
            <v>pt_ntar_3</v>
          </cell>
          <cell r="AE23" t="str">
            <v>pt_ter_3</v>
          </cell>
          <cell r="AF23" t="str">
            <v>pt_cs_3</v>
          </cell>
          <cell r="AG23" t="str">
            <v>pt_ist_te_3</v>
          </cell>
          <cell r="AJ23" t="str">
            <v/>
          </cell>
          <cell r="AK23" t="str">
            <v/>
          </cell>
          <cell r="AL23" t="str">
            <v/>
          </cell>
          <cell r="AM23" t="str">
            <v/>
          </cell>
          <cell r="AN23">
            <v>0</v>
          </cell>
          <cell r="AO23" t="str">
            <v>.</v>
          </cell>
          <cell r="AP23" t="str">
            <v>..</v>
          </cell>
          <cell r="AQ23" t="str">
            <v>...</v>
          </cell>
        </row>
        <row r="28">
          <cell r="AD28" t="str">
            <v>pt_ntar_4</v>
          </cell>
          <cell r="AE28" t="str">
            <v>pt_ter_4</v>
          </cell>
          <cell r="AF28" t="str">
            <v>pt_cs_4</v>
          </cell>
          <cell r="AG28" t="str">
            <v>pt_ist_te_4</v>
          </cell>
          <cell r="AJ28" t="str">
            <v/>
          </cell>
          <cell r="AK28" t="str">
            <v/>
          </cell>
          <cell r="AL28" t="str">
            <v/>
          </cell>
          <cell r="AM28" t="str">
            <v/>
          </cell>
          <cell r="AN28">
            <v>0</v>
          </cell>
          <cell r="AO28" t="str">
            <v>.</v>
          </cell>
          <cell r="AP28" t="str">
            <v>..</v>
          </cell>
          <cell r="AQ28" t="str">
            <v>...</v>
          </cell>
        </row>
        <row r="33">
          <cell r="AD33" t="str">
            <v>pt_ntar_5</v>
          </cell>
          <cell r="AE33" t="str">
            <v>pt_ter_5</v>
          </cell>
          <cell r="AF33" t="str">
            <v>pt_cs_5</v>
          </cell>
          <cell r="AG33" t="str">
            <v>pt_ist_te_5</v>
          </cell>
          <cell r="AJ33" t="str">
            <v/>
          </cell>
          <cell r="AK33" t="str">
            <v/>
          </cell>
          <cell r="AL33" t="str">
            <v/>
          </cell>
          <cell r="AM33" t="str">
            <v/>
          </cell>
          <cell r="AN33">
            <v>0</v>
          </cell>
          <cell r="AO33" t="str">
            <v>.</v>
          </cell>
          <cell r="AP33" t="str">
            <v>..</v>
          </cell>
          <cell r="AQ33" t="str">
            <v>...</v>
          </cell>
        </row>
        <row r="38">
          <cell r="AD38" t="str">
            <v>pt_ntar_6</v>
          </cell>
          <cell r="AE38" t="str">
            <v>pt_ter_6</v>
          </cell>
          <cell r="AF38" t="str">
            <v>pt_cs_6</v>
          </cell>
          <cell r="AG38" t="str">
            <v>pt_ist_te_6</v>
          </cell>
          <cell r="AJ38" t="str">
            <v/>
          </cell>
          <cell r="AK38" t="str">
            <v/>
          </cell>
          <cell r="AL38" t="str">
            <v/>
          </cell>
          <cell r="AM38" t="str">
            <v/>
          </cell>
          <cell r="AN38">
            <v>0</v>
          </cell>
          <cell r="AO38" t="str">
            <v>.</v>
          </cell>
          <cell r="AP38" t="str">
            <v>..</v>
          </cell>
          <cell r="AQ38" t="str">
            <v>...</v>
          </cell>
        </row>
        <row r="43">
          <cell r="AD43" t="str">
            <v>pt_ntar_7</v>
          </cell>
          <cell r="AE43" t="str">
            <v>pt_ter_7</v>
          </cell>
          <cell r="AF43" t="str">
            <v>pt_cs_7</v>
          </cell>
          <cell r="AG43" t="str">
            <v>pt_ist_te_7</v>
          </cell>
          <cell r="AJ43" t="str">
            <v/>
          </cell>
          <cell r="AK43" t="str">
            <v/>
          </cell>
          <cell r="AL43" t="str">
            <v/>
          </cell>
          <cell r="AM43" t="str">
            <v/>
          </cell>
          <cell r="AN43">
            <v>0</v>
          </cell>
          <cell r="AO43" t="str">
            <v>.</v>
          </cell>
          <cell r="AP43" t="str">
            <v>..</v>
          </cell>
          <cell r="AQ43" t="str">
            <v>...</v>
          </cell>
        </row>
        <row r="48">
          <cell r="AD48" t="str">
            <v>pt_ntar_8</v>
          </cell>
          <cell r="AE48" t="str">
            <v>pt_ter_8</v>
          </cell>
          <cell r="AF48" t="str">
            <v>pt_cs_8</v>
          </cell>
          <cell r="AG48" t="str">
            <v>pt_ist_te_8</v>
          </cell>
          <cell r="AJ48" t="str">
            <v>Плата за подключение (технологическое присоединение) к системе теплоснабжения</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64">
          <cell r="AD64" t="str">
            <v>pt_ntar_9</v>
          </cell>
          <cell r="AE64" t="str">
            <v>pt_ter_9</v>
          </cell>
          <cell r="AF64" t="str">
            <v>pt_cs_9</v>
          </cell>
          <cell r="AJ64" t="str">
            <v/>
          </cell>
          <cell r="AK64" t="str">
            <v/>
          </cell>
          <cell r="AL64" t="str">
            <v/>
          </cell>
          <cell r="AM64" t="str">
            <v/>
          </cell>
          <cell r="AN64">
            <v>0</v>
          </cell>
          <cell r="AO64" t="str">
            <v>.</v>
          </cell>
          <cell r="AP64" t="str">
            <v>..</v>
          </cell>
          <cell r="AQ64" t="str">
            <v>...</v>
          </cell>
        </row>
        <row r="69">
          <cell r="AD69" t="str">
            <v>pt_ntar_10</v>
          </cell>
          <cell r="AE69" t="str">
            <v>pt_ter_10</v>
          </cell>
          <cell r="AF69" t="str">
            <v>pt_cs_10</v>
          </cell>
          <cell r="AJ69" t="str">
            <v/>
          </cell>
          <cell r="AK69" t="str">
            <v/>
          </cell>
          <cell r="AL69" t="str">
            <v/>
          </cell>
          <cell r="AM69" t="str">
            <v/>
          </cell>
          <cell r="AN69">
            <v>0</v>
          </cell>
          <cell r="AO69" t="str">
            <v>.</v>
          </cell>
          <cell r="AP69" t="str">
            <v>..</v>
          </cell>
          <cell r="AQ69" t="str">
            <v>...</v>
          </cell>
        </row>
        <row r="74">
          <cell r="AD74" t="str">
            <v>pt_ntar_11</v>
          </cell>
          <cell r="AE74" t="str">
            <v>pt_ter_11</v>
          </cell>
          <cell r="AF74" t="str">
            <v>pt_cs_11</v>
          </cell>
          <cell r="AJ74" t="str">
            <v/>
          </cell>
          <cell r="AK74" t="str">
            <v/>
          </cell>
          <cell r="AL74" t="str">
            <v/>
          </cell>
          <cell r="AM74" t="str">
            <v/>
          </cell>
          <cell r="AN74">
            <v>0</v>
          </cell>
          <cell r="AO74" t="str">
            <v>.</v>
          </cell>
          <cell r="AP74" t="str">
            <v>..</v>
          </cell>
          <cell r="AQ74" t="str">
            <v>...</v>
          </cell>
        </row>
        <row r="79">
          <cell r="AD79" t="str">
            <v>pt_ntar_12</v>
          </cell>
          <cell r="AE79" t="str">
            <v>pt_ter_12</v>
          </cell>
          <cell r="AF79" t="str">
            <v>pt_cs_12</v>
          </cell>
          <cell r="AJ79" t="str">
            <v/>
          </cell>
          <cell r="AK79" t="str">
            <v/>
          </cell>
          <cell r="AL79" t="str">
            <v/>
          </cell>
          <cell r="AM79" t="str">
            <v/>
          </cell>
          <cell r="AN79">
            <v>0</v>
          </cell>
          <cell r="AO79" t="str">
            <v>.</v>
          </cell>
          <cell r="AP79" t="str">
            <v>..</v>
          </cell>
          <cell r="AQ79" t="str">
            <v>...</v>
          </cell>
        </row>
        <row r="84">
          <cell r="AD84" t="str">
            <v>pt_ntar_13</v>
          </cell>
          <cell r="AE84" t="str">
            <v>pt_ter_13</v>
          </cell>
          <cell r="AF84" t="str">
            <v>pt_cs_13</v>
          </cell>
          <cell r="AJ84" t="str">
            <v/>
          </cell>
          <cell r="AK84" t="str">
            <v/>
          </cell>
          <cell r="AL84" t="str">
            <v/>
          </cell>
          <cell r="AM84" t="str">
            <v/>
          </cell>
          <cell r="AN84">
            <v>0</v>
          </cell>
          <cell r="AO84" t="str">
            <v>.</v>
          </cell>
          <cell r="AP84" t="str">
            <v>..</v>
          </cell>
          <cell r="AQ84" t="str">
            <v>...</v>
          </cell>
        </row>
        <row r="90">
          <cell r="AD90" t="str">
            <v>pt_ntar_14</v>
          </cell>
          <cell r="AE90" t="str">
            <v>pt_ter_14</v>
          </cell>
          <cell r="AF90" t="str">
            <v>pt_cs_14</v>
          </cell>
          <cell r="AJ90" t="str">
            <v/>
          </cell>
          <cell r="AK90" t="str">
            <v/>
          </cell>
          <cell r="AL90" t="str">
            <v/>
          </cell>
          <cell r="AM90" t="str">
            <v/>
          </cell>
          <cell r="AN90">
            <v>0</v>
          </cell>
          <cell r="AO90" t="str">
            <v>.</v>
          </cell>
          <cell r="AP90" t="str">
            <v>..</v>
          </cell>
          <cell r="AQ90" t="str">
            <v>...</v>
          </cell>
        </row>
        <row r="95">
          <cell r="AD95" t="str">
            <v>pt_ntar_15</v>
          </cell>
          <cell r="AE95" t="str">
            <v>pt_ter_15</v>
          </cell>
          <cell r="AF95" t="str">
            <v>pt_cs_15</v>
          </cell>
          <cell r="AJ95" t="str">
            <v/>
          </cell>
          <cell r="AK95" t="str">
            <v/>
          </cell>
          <cell r="AL95" t="str">
            <v/>
          </cell>
          <cell r="AM95" t="str">
            <v/>
          </cell>
          <cell r="AN95">
            <v>0</v>
          </cell>
          <cell r="AO95" t="str">
            <v>.</v>
          </cell>
          <cell r="AP95" t="str">
            <v>..</v>
          </cell>
          <cell r="AQ95" t="str">
            <v>...</v>
          </cell>
        </row>
        <row r="100">
          <cell r="AD100" t="str">
            <v>pt_ntar_16</v>
          </cell>
          <cell r="AE100" t="str">
            <v>pt_ter_16</v>
          </cell>
          <cell r="AF100" t="str">
            <v>pt_cs_16</v>
          </cell>
          <cell r="AJ100" t="str">
            <v/>
          </cell>
          <cell r="AK100" t="str">
            <v/>
          </cell>
          <cell r="AL100" t="str">
            <v/>
          </cell>
          <cell r="AM100" t="str">
            <v/>
          </cell>
          <cell r="AN100">
            <v>0</v>
          </cell>
          <cell r="AO100" t="str">
            <v>.</v>
          </cell>
          <cell r="AP100" t="str">
            <v>..</v>
          </cell>
          <cell r="AQ100" t="str">
            <v>...</v>
          </cell>
        </row>
        <row r="106">
          <cell r="AD106" t="str">
            <v>pt_ntar_17</v>
          </cell>
          <cell r="AE106" t="str">
            <v>pt_ter_17</v>
          </cell>
          <cell r="AF106" t="str">
            <v>pt_cs_17</v>
          </cell>
          <cell r="AJ106" t="str">
            <v/>
          </cell>
          <cell r="AK106" t="str">
            <v/>
          </cell>
          <cell r="AL106" t="str">
            <v/>
          </cell>
          <cell r="AM106" t="str">
            <v/>
          </cell>
          <cell r="AN106">
            <v>0</v>
          </cell>
          <cell r="AO106" t="str">
            <v>.</v>
          </cell>
          <cell r="AP106" t="str">
            <v>..</v>
          </cell>
          <cell r="AQ106" t="str">
            <v>...</v>
          </cell>
        </row>
        <row r="111">
          <cell r="AD111" t="str">
            <v>pt_ntar_18</v>
          </cell>
          <cell r="AE111" t="str">
            <v>pt_ter_18</v>
          </cell>
          <cell r="AF111" t="str">
            <v>pt_cs_18</v>
          </cell>
          <cell r="AJ111" t="str">
            <v/>
          </cell>
          <cell r="AK111" t="str">
            <v/>
          </cell>
          <cell r="AL111" t="str">
            <v/>
          </cell>
          <cell r="AM111" t="str">
            <v/>
          </cell>
          <cell r="AN111">
            <v>0</v>
          </cell>
          <cell r="AO111" t="str">
            <v>.</v>
          </cell>
          <cell r="AP111" t="str">
            <v>..</v>
          </cell>
          <cell r="AQ111" t="str">
            <v>...</v>
          </cell>
        </row>
        <row r="116">
          <cell r="AD116" t="str">
            <v>pt_ntar_19</v>
          </cell>
          <cell r="AE116" t="str">
            <v>pt_ter_19</v>
          </cell>
          <cell r="AF116" t="str">
            <v>pt_cs_19</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P</v>
          </cell>
        </row>
        <row r="102">
          <cell r="AZ102" t="str">
            <v>тыс.руб./Гкал/ч</v>
          </cell>
        </row>
        <row r="103">
          <cell r="AZ103" t="str">
            <v>тыс.руб.</v>
          </cell>
        </row>
        <row r="104">
          <cell r="AZ104" t="str">
            <v>руб.</v>
          </cell>
        </row>
      </sheetData>
      <sheetData sheetId="55">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portal.eias.ru/Portal/DownloadPage.aspx?type=12&amp;guid=ec1edb41-fab9-4060-841d-4bd195fdbc8f" TargetMode="External"/><Relationship Id="rId2" Type="http://schemas.openxmlformats.org/officeDocument/2006/relationships/hyperlink" Target="https://portal.eias.ru/Portal/DownloadPage.aspx?type=12&amp;guid=f82fb1c0-c0ca-410c-8a90-bf7ac95e3f64" TargetMode="External"/><Relationship Id="rId1" Type="http://schemas.openxmlformats.org/officeDocument/2006/relationships/hyperlink" Target="mailto:gts@surgutgts.ru" TargetMode="External"/><Relationship Id="rId5" Type="http://schemas.openxmlformats.org/officeDocument/2006/relationships/drawing" Target="../drawings/drawing1.xml"/><Relationship Id="rId4" Type="http://schemas.openxmlformats.org/officeDocument/2006/relationships/hyperlink" Target="https://portal.eias.ru/Portal/DownloadPage.aspx?type=12&amp;guid=cbf83230-06d0-4698-9fe9-775a1a9076e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7"/>
  <sheetViews>
    <sheetView topLeftCell="S26" workbookViewId="0">
      <selection activeCell="AB45" sqref="AB45:AT45"/>
    </sheetView>
  </sheetViews>
  <sheetFormatPr defaultColWidth="10.5703125" defaultRowHeight="15"/>
  <cols>
    <col min="1" max="1" width="0" style="1" hidden="1" customWidth="1"/>
    <col min="2" max="2" width="11" style="1" hidden="1" customWidth="1"/>
    <col min="3" max="3" width="0" style="1" hidden="1" customWidth="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2" style="1" hidden="1" customWidth="1"/>
    <col min="10" max="10" width="9.85546875" style="1" hidden="1" customWidth="1"/>
    <col min="11" max="11" width="11.42578125" style="1" hidden="1" customWidth="1"/>
    <col min="12" max="12" width="19.140625" style="2" hidden="1" customWidth="1"/>
    <col min="13" max="14" width="12.28515625" style="1" hidden="1" customWidth="1"/>
    <col min="15" max="15" width="23.42578125" style="1" hidden="1" customWidth="1"/>
    <col min="16" max="16" width="3.7109375" style="1" hidden="1" customWidth="1"/>
    <col min="17" max="17" width="3.7109375" style="3" hidden="1" customWidth="1"/>
    <col min="18" max="18" width="3.7109375" style="4" hidden="1" customWidth="1"/>
    <col min="19" max="19" width="12.7109375" style="5" customWidth="1"/>
    <col min="20" max="20" width="32" style="6" customWidth="1"/>
    <col min="21" max="21" width="0.140625" style="6" customWidth="1"/>
    <col min="22" max="23" width="21.7109375" style="6" hidden="1" customWidth="1"/>
    <col min="24" max="24" width="11.7109375" style="6" hidden="1" customWidth="1"/>
    <col min="25" max="25" width="3.7109375" style="6" hidden="1" customWidth="1"/>
    <col min="26" max="26" width="11.7109375" style="6" hidden="1" customWidth="1"/>
    <col min="27" max="27" width="8.5703125" style="6" hidden="1" customWidth="1"/>
    <col min="28" max="28" width="5.42578125" style="6" customWidth="1"/>
    <col min="29" max="30" width="3.7109375" style="6" customWidth="1"/>
    <col min="31" max="31" width="24.7109375" style="6" customWidth="1"/>
    <col min="32" max="34" width="3.7109375" style="6" customWidth="1"/>
    <col min="35" max="35" width="24.7109375" style="6" customWidth="1"/>
    <col min="36" max="38" width="3.7109375" style="6" customWidth="1"/>
    <col min="39" max="39" width="18.85546875" style="6" customWidth="1"/>
    <col min="40" max="41" width="21.7109375" style="6" customWidth="1"/>
    <col min="42" max="42" width="11.7109375" style="6" customWidth="1"/>
    <col min="43" max="43" width="3.7109375" style="6" customWidth="1"/>
    <col min="44" max="44" width="11.7109375" style="6" customWidth="1"/>
    <col min="45" max="45" width="8.5703125" style="6" customWidth="1"/>
    <col min="46" max="46" width="4.7109375" style="6" customWidth="1"/>
    <col min="47" max="47" width="115.7109375" style="6" customWidth="1"/>
    <col min="48" max="49" width="10.5703125" style="7"/>
    <col min="50" max="50" width="11.140625" style="7" customWidth="1"/>
    <col min="51" max="52" width="10.5703125" style="7"/>
    <col min="53" max="16384" width="10.5703125" style="8"/>
  </cols>
  <sheetData>
    <row r="1" spans="1:52" ht="14.25" hidden="1" customHeight="1"/>
    <row r="2" spans="1:52" ht="21" hidden="1" customHeight="1">
      <c r="A2" s="9"/>
      <c r="B2" s="9"/>
      <c r="C2" s="9"/>
      <c r="D2" s="9"/>
      <c r="E2" s="161">
        <v>1</v>
      </c>
      <c r="F2" s="9"/>
      <c r="G2" s="9"/>
      <c r="H2" s="9"/>
      <c r="I2" s="9"/>
      <c r="J2" s="9"/>
      <c r="K2" s="9"/>
      <c r="L2" s="10"/>
      <c r="M2" s="11"/>
      <c r="N2" s="11"/>
      <c r="O2" s="11"/>
      <c r="Q2" s="12"/>
      <c r="R2" s="13"/>
      <c r="S2" s="14" t="e">
        <f>INDEX(PT_DIFFERENTIATION_NUM_NTAR,MATCH(A2,PT_DIFFERENTIATION_NTAR_ID,0))</f>
        <v>#N/A</v>
      </c>
      <c r="T2" s="15" t="s">
        <v>0</v>
      </c>
      <c r="U2" s="16"/>
      <c r="V2" s="158"/>
      <c r="W2" s="158"/>
      <c r="X2" s="158"/>
      <c r="Y2" s="158"/>
      <c r="Z2" s="158"/>
      <c r="AA2" s="159"/>
      <c r="AB2" s="160" t="e">
        <f>INDEX(PT_DIFFERENTIATION_NTAR,MATCH(A2,PT_DIFFERENTIATION_NTAR_ID,0))</f>
        <v>#N/A</v>
      </c>
      <c r="AC2" s="158"/>
      <c r="AD2" s="158"/>
      <c r="AE2" s="158"/>
      <c r="AF2" s="158"/>
      <c r="AG2" s="158"/>
      <c r="AH2" s="158"/>
      <c r="AI2" s="158"/>
      <c r="AJ2" s="158"/>
      <c r="AK2" s="158"/>
      <c r="AL2" s="158"/>
      <c r="AM2" s="158"/>
      <c r="AN2" s="158"/>
      <c r="AO2" s="158"/>
      <c r="AP2" s="158"/>
      <c r="AQ2" s="158"/>
      <c r="AR2" s="158"/>
      <c r="AS2" s="158"/>
      <c r="AT2" s="159"/>
      <c r="AU2" s="17" t="s">
        <v>1</v>
      </c>
      <c r="AW2" s="18"/>
      <c r="AX2" s="18" t="str">
        <f t="shared" ref="AX2:AX8" si="0">IF(T2="","",T2)</f>
        <v>Наименование тарифа</v>
      </c>
      <c r="AY2" s="18"/>
      <c r="AZ2" s="18"/>
    </row>
    <row r="3" spans="1:52" ht="21" hidden="1" customHeight="1">
      <c r="A3" s="9"/>
      <c r="B3" s="9"/>
      <c r="C3" s="9"/>
      <c r="D3" s="9"/>
      <c r="E3" s="162"/>
      <c r="F3" s="161">
        <v>1</v>
      </c>
      <c r="G3" s="9"/>
      <c r="H3" s="9"/>
      <c r="I3" s="9"/>
      <c r="J3" s="9"/>
      <c r="K3" s="9"/>
      <c r="L3" s="10"/>
      <c r="M3" s="11"/>
      <c r="N3" s="11"/>
      <c r="O3" s="11"/>
      <c r="P3" s="2"/>
      <c r="Q3" s="19"/>
      <c r="R3" s="20"/>
      <c r="S3" s="14" t="e">
        <f>INDEX(PT_DIFFERENTIATION_NUM_TER,MATCH(B3,PT_DIFFERENTIATION_TER_ID,0))</f>
        <v>#N/A</v>
      </c>
      <c r="T3" s="21" t="s">
        <v>2</v>
      </c>
      <c r="U3" s="16"/>
      <c r="V3" s="158"/>
      <c r="W3" s="158"/>
      <c r="X3" s="158"/>
      <c r="Y3" s="158"/>
      <c r="Z3" s="158"/>
      <c r="AA3" s="159"/>
      <c r="AB3" s="160" t="e">
        <f>INDEX(PT_DIFFERENTIATION_TER,MATCH(B3,PT_DIFFERENTIATION_TER_ID,0))</f>
        <v>#N/A</v>
      </c>
      <c r="AC3" s="158"/>
      <c r="AD3" s="158"/>
      <c r="AE3" s="158"/>
      <c r="AF3" s="158"/>
      <c r="AG3" s="158"/>
      <c r="AH3" s="158"/>
      <c r="AI3" s="158"/>
      <c r="AJ3" s="158"/>
      <c r="AK3" s="158"/>
      <c r="AL3" s="158"/>
      <c r="AM3" s="158"/>
      <c r="AN3" s="158"/>
      <c r="AO3" s="158"/>
      <c r="AP3" s="158"/>
      <c r="AQ3" s="158"/>
      <c r="AR3" s="158"/>
      <c r="AS3" s="158"/>
      <c r="AT3" s="159"/>
      <c r="AU3" s="17" t="s">
        <v>3</v>
      </c>
      <c r="AW3" s="18"/>
      <c r="AX3" s="18" t="str">
        <f t="shared" si="0"/>
        <v>Территория действия тарифа</v>
      </c>
      <c r="AY3" s="18"/>
      <c r="AZ3" s="18"/>
    </row>
    <row r="4" spans="1:52" ht="22.5" hidden="1" customHeight="1">
      <c r="A4" s="9"/>
      <c r="B4" s="9"/>
      <c r="C4" s="9"/>
      <c r="D4" s="9"/>
      <c r="E4" s="162"/>
      <c r="F4" s="162"/>
      <c r="G4" s="161">
        <v>1</v>
      </c>
      <c r="H4" s="9"/>
      <c r="I4" s="9"/>
      <c r="J4" s="9"/>
      <c r="K4" s="9"/>
      <c r="L4" s="10"/>
      <c r="M4" s="11"/>
      <c r="N4" s="11"/>
      <c r="O4" s="11"/>
      <c r="P4" s="22"/>
      <c r="Q4" s="19"/>
      <c r="R4" s="20"/>
      <c r="S4" s="14" t="e">
        <f>INDEX(PT_DIFFERENTIATION_NUM_CS,MATCH(C4,PT_DIFFERENTIATION_CS_ID,0))</f>
        <v>#N/A</v>
      </c>
      <c r="T4" s="23" t="s">
        <v>4</v>
      </c>
      <c r="U4" s="16"/>
      <c r="V4" s="158"/>
      <c r="W4" s="158"/>
      <c r="X4" s="158"/>
      <c r="Y4" s="158"/>
      <c r="Z4" s="158"/>
      <c r="AA4" s="159"/>
      <c r="AB4" s="160" t="e">
        <f>INDEX(PT_DIFFERENTIATION_CS,MATCH(C4,PT_DIFFERENTIATION_CS_ID,0))</f>
        <v>#N/A</v>
      </c>
      <c r="AC4" s="158"/>
      <c r="AD4" s="158"/>
      <c r="AE4" s="158"/>
      <c r="AF4" s="158"/>
      <c r="AG4" s="158"/>
      <c r="AH4" s="158"/>
      <c r="AI4" s="158"/>
      <c r="AJ4" s="158"/>
      <c r="AK4" s="158"/>
      <c r="AL4" s="158"/>
      <c r="AM4" s="158"/>
      <c r="AN4" s="158"/>
      <c r="AO4" s="158"/>
      <c r="AP4" s="158"/>
      <c r="AQ4" s="158"/>
      <c r="AR4" s="158"/>
      <c r="AS4" s="158"/>
      <c r="AT4" s="159"/>
      <c r="AU4" s="17" t="s">
        <v>5</v>
      </c>
      <c r="AW4" s="18"/>
      <c r="AX4" s="18" t="str">
        <f t="shared" si="0"/>
        <v xml:space="preserve">Наименование системы теплоснабжения </v>
      </c>
      <c r="AY4" s="18"/>
      <c r="AZ4" s="18"/>
    </row>
    <row r="5" spans="1:52" ht="21" hidden="1" customHeight="1">
      <c r="A5" s="9"/>
      <c r="B5" s="9"/>
      <c r="C5" s="9"/>
      <c r="D5" s="9"/>
      <c r="E5" s="162"/>
      <c r="F5" s="162"/>
      <c r="G5" s="162"/>
      <c r="H5" s="161">
        <v>1</v>
      </c>
      <c r="I5" s="9"/>
      <c r="J5" s="9"/>
      <c r="K5" s="9"/>
      <c r="L5" s="10"/>
      <c r="M5" s="11"/>
      <c r="N5" s="11"/>
      <c r="O5" s="11"/>
      <c r="P5" s="22"/>
      <c r="Q5" s="19"/>
      <c r="R5" s="20"/>
      <c r="S5" s="14" t="e">
        <f>INDEX(PT_DIFFERENTIATION_NUM_IST_TE,MATCH(D5,PT_DIFFERENTIATION_IST_TE_ID,0))</f>
        <v>#N/A</v>
      </c>
      <c r="T5" s="24" t="s">
        <v>6</v>
      </c>
      <c r="U5" s="16"/>
      <c r="V5" s="158"/>
      <c r="W5" s="158"/>
      <c r="X5" s="158"/>
      <c r="Y5" s="158"/>
      <c r="Z5" s="158"/>
      <c r="AA5" s="159"/>
      <c r="AB5" s="160" t="e">
        <f>INDEX(PT_DIFFERENTIATION_IST_TE,MATCH(D5,PT_DIFFERENTIATION_IST_TE_ID,0))</f>
        <v>#N/A</v>
      </c>
      <c r="AC5" s="158"/>
      <c r="AD5" s="158"/>
      <c r="AE5" s="158"/>
      <c r="AF5" s="158"/>
      <c r="AG5" s="158"/>
      <c r="AH5" s="158"/>
      <c r="AI5" s="158"/>
      <c r="AJ5" s="158"/>
      <c r="AK5" s="158"/>
      <c r="AL5" s="158"/>
      <c r="AM5" s="158"/>
      <c r="AN5" s="158"/>
      <c r="AO5" s="158"/>
      <c r="AP5" s="158"/>
      <c r="AQ5" s="158"/>
      <c r="AR5" s="158"/>
      <c r="AS5" s="158"/>
      <c r="AT5" s="159"/>
      <c r="AU5" s="17" t="s">
        <v>7</v>
      </c>
      <c r="AW5" s="18"/>
      <c r="AX5" s="18" t="str">
        <f t="shared" si="0"/>
        <v xml:space="preserve">Источник тепловой энергии  </v>
      </c>
      <c r="AY5" s="18"/>
      <c r="AZ5" s="18"/>
    </row>
    <row r="6" spans="1:52" s="7" customFormat="1" ht="14.25" hidden="1" customHeight="1">
      <c r="A6" s="25"/>
      <c r="B6" s="25"/>
      <c r="C6" s="25"/>
      <c r="D6" s="25"/>
      <c r="E6" s="162"/>
      <c r="F6" s="162"/>
      <c r="G6" s="162"/>
      <c r="H6" s="162"/>
      <c r="I6" s="139" t="e">
        <f>S5&amp;".1"</f>
        <v>#N/A</v>
      </c>
      <c r="J6" s="25"/>
      <c r="K6" s="25"/>
      <c r="L6" s="26" t="s">
        <v>8</v>
      </c>
      <c r="P6" s="154">
        <v>1</v>
      </c>
      <c r="Q6" s="27"/>
      <c r="R6" s="28"/>
      <c r="S6" s="29"/>
      <c r="T6" s="30"/>
      <c r="U6" s="31"/>
      <c r="V6" s="155"/>
      <c r="W6" s="155"/>
      <c r="X6" s="155"/>
      <c r="Y6" s="155"/>
      <c r="Z6" s="155"/>
      <c r="AA6" s="156"/>
      <c r="AB6" s="157"/>
      <c r="AC6" s="155"/>
      <c r="AD6" s="155"/>
      <c r="AE6" s="155"/>
      <c r="AF6" s="155"/>
      <c r="AG6" s="155"/>
      <c r="AH6" s="155"/>
      <c r="AI6" s="155"/>
      <c r="AJ6" s="155"/>
      <c r="AK6" s="155"/>
      <c r="AL6" s="155"/>
      <c r="AM6" s="155"/>
      <c r="AN6" s="155"/>
      <c r="AO6" s="155"/>
      <c r="AP6" s="155"/>
      <c r="AQ6" s="155"/>
      <c r="AR6" s="155"/>
      <c r="AS6" s="155"/>
      <c r="AT6" s="156"/>
      <c r="AU6" s="32"/>
      <c r="AW6" s="18"/>
      <c r="AX6" s="18" t="str">
        <f t="shared" si="0"/>
        <v/>
      </c>
      <c r="AY6" s="18"/>
      <c r="AZ6" s="18"/>
    </row>
    <row r="7" spans="1:52" s="7" customFormat="1" ht="14.25" hidden="1" customHeight="1">
      <c r="A7" s="25"/>
      <c r="B7" s="25"/>
      <c r="C7" s="25"/>
      <c r="D7" s="25"/>
      <c r="E7" s="162"/>
      <c r="F7" s="162"/>
      <c r="G7" s="162"/>
      <c r="H7" s="162"/>
      <c r="I7" s="163"/>
      <c r="J7" s="139" t="e">
        <f>S5&amp;".1"</f>
        <v>#N/A</v>
      </c>
      <c r="K7" s="25"/>
      <c r="L7" s="26"/>
      <c r="P7" s="154"/>
      <c r="Q7" s="154">
        <v>1</v>
      </c>
      <c r="R7" s="33"/>
      <c r="S7" s="29"/>
      <c r="T7" s="34"/>
      <c r="U7" s="31"/>
      <c r="V7" s="155"/>
      <c r="W7" s="155"/>
      <c r="X7" s="155"/>
      <c r="Y7" s="155"/>
      <c r="Z7" s="155"/>
      <c r="AA7" s="156"/>
      <c r="AB7" s="157"/>
      <c r="AC7" s="155"/>
      <c r="AD7" s="155"/>
      <c r="AE7" s="155"/>
      <c r="AF7" s="155"/>
      <c r="AG7" s="155"/>
      <c r="AH7" s="155"/>
      <c r="AI7" s="155"/>
      <c r="AJ7" s="155"/>
      <c r="AK7" s="155"/>
      <c r="AL7" s="155"/>
      <c r="AM7" s="155"/>
      <c r="AN7" s="155"/>
      <c r="AO7" s="155"/>
      <c r="AP7" s="155"/>
      <c r="AQ7" s="155"/>
      <c r="AR7" s="155"/>
      <c r="AS7" s="155"/>
      <c r="AT7" s="156"/>
      <c r="AU7" s="32"/>
      <c r="AW7" s="18"/>
      <c r="AX7" s="18" t="str">
        <f t="shared" si="0"/>
        <v/>
      </c>
      <c r="AY7" s="18"/>
      <c r="AZ7" s="18"/>
    </row>
    <row r="8" spans="1:52" ht="21" hidden="1" customHeight="1">
      <c r="A8" s="9"/>
      <c r="B8" s="9"/>
      <c r="C8" s="9"/>
      <c r="D8" s="9"/>
      <c r="E8" s="162"/>
      <c r="F8" s="162"/>
      <c r="G8" s="162"/>
      <c r="H8" s="162"/>
      <c r="I8" s="163"/>
      <c r="J8" s="163"/>
      <c r="K8" s="139" t="e">
        <f>S5&amp;".1"</f>
        <v>#N/A</v>
      </c>
      <c r="L8" s="10"/>
      <c r="P8" s="154"/>
      <c r="Q8" s="154"/>
      <c r="R8" s="141">
        <v>1</v>
      </c>
      <c r="S8" s="142" t="e">
        <f>$K8</f>
        <v>#N/A</v>
      </c>
      <c r="T8" s="145"/>
      <c r="U8" s="16"/>
      <c r="V8" s="35"/>
      <c r="W8" s="36"/>
      <c r="X8" s="148"/>
      <c r="Y8" s="135" t="s">
        <v>9</v>
      </c>
      <c r="Z8" s="148"/>
      <c r="AA8" s="135" t="s">
        <v>9</v>
      </c>
      <c r="AB8" s="135" t="s">
        <v>10</v>
      </c>
      <c r="AC8" s="137"/>
      <c r="AD8" s="138">
        <v>1</v>
      </c>
      <c r="AE8" s="134"/>
      <c r="AF8" s="135" t="s">
        <v>10</v>
      </c>
      <c r="AG8" s="137"/>
      <c r="AH8" s="138">
        <v>1</v>
      </c>
      <c r="AI8" s="134"/>
      <c r="AJ8" s="135" t="s">
        <v>10</v>
      </c>
      <c r="AK8" s="41"/>
      <c r="AL8" s="39">
        <v>1</v>
      </c>
      <c r="AM8" s="40"/>
      <c r="AN8" s="35"/>
      <c r="AO8" s="36"/>
      <c r="AP8" s="37"/>
      <c r="AQ8" s="38" t="s">
        <v>9</v>
      </c>
      <c r="AR8" s="37"/>
      <c r="AS8" s="38" t="s">
        <v>9</v>
      </c>
      <c r="AT8" s="42"/>
      <c r="AU8" s="151" t="s">
        <v>11</v>
      </c>
      <c r="AV8" s="7" t="e">
        <f ca="1">STRCHECKDATE(V11:AT11)</f>
        <v>#NAME?</v>
      </c>
      <c r="AW8" s="18"/>
      <c r="AX8" s="18" t="str">
        <f t="shared" si="0"/>
        <v/>
      </c>
      <c r="AY8" s="18"/>
      <c r="AZ8" s="18"/>
    </row>
    <row r="9" spans="1:52" ht="11.25" hidden="1" customHeight="1">
      <c r="A9" s="9"/>
      <c r="B9" s="9"/>
      <c r="C9" s="9"/>
      <c r="D9" s="9"/>
      <c r="E9" s="162"/>
      <c r="F9" s="162"/>
      <c r="G9" s="162"/>
      <c r="H9" s="162"/>
      <c r="I9" s="163"/>
      <c r="J9" s="163"/>
      <c r="K9" s="139"/>
      <c r="L9" s="10"/>
      <c r="P9" s="154"/>
      <c r="Q9" s="154"/>
      <c r="R9" s="141"/>
      <c r="S9" s="143"/>
      <c r="T9" s="146"/>
      <c r="U9" s="16"/>
      <c r="V9" s="43"/>
      <c r="W9" s="44"/>
      <c r="X9" s="148"/>
      <c r="Y9" s="135"/>
      <c r="Z9" s="148"/>
      <c r="AA9" s="135"/>
      <c r="AB9" s="135"/>
      <c r="AC9" s="137"/>
      <c r="AD9" s="138"/>
      <c r="AE9" s="134"/>
      <c r="AF9" s="135"/>
      <c r="AG9" s="137"/>
      <c r="AH9" s="138"/>
      <c r="AI9" s="134"/>
      <c r="AJ9" s="135"/>
      <c r="AK9" s="45"/>
      <c r="AL9" s="46"/>
      <c r="AM9" s="47" t="s">
        <v>12</v>
      </c>
      <c r="AN9" s="43"/>
      <c r="AO9" s="48"/>
      <c r="AP9" s="43"/>
      <c r="AQ9" s="43"/>
      <c r="AR9" s="43"/>
      <c r="AS9" s="43"/>
      <c r="AT9" s="49"/>
      <c r="AU9" s="152"/>
      <c r="AW9" s="18"/>
      <c r="AX9" s="18"/>
      <c r="AY9" s="18"/>
      <c r="AZ9" s="18"/>
    </row>
    <row r="10" spans="1:52" ht="11.25" hidden="1" customHeight="1">
      <c r="A10" s="9"/>
      <c r="B10" s="9"/>
      <c r="C10" s="9"/>
      <c r="D10" s="9"/>
      <c r="E10" s="162"/>
      <c r="F10" s="162"/>
      <c r="G10" s="162"/>
      <c r="H10" s="162"/>
      <c r="I10" s="163"/>
      <c r="J10" s="163"/>
      <c r="K10" s="139"/>
      <c r="L10" s="10"/>
      <c r="P10" s="154"/>
      <c r="Q10" s="154"/>
      <c r="R10" s="141"/>
      <c r="S10" s="143"/>
      <c r="T10" s="146"/>
      <c r="U10" s="16"/>
      <c r="V10" s="43"/>
      <c r="W10" s="44"/>
      <c r="X10" s="148"/>
      <c r="Y10" s="135"/>
      <c r="Z10" s="148"/>
      <c r="AA10" s="135"/>
      <c r="AB10" s="135"/>
      <c r="AC10" s="137"/>
      <c r="AD10" s="138"/>
      <c r="AE10" s="134"/>
      <c r="AF10" s="135"/>
      <c r="AG10" s="50"/>
      <c r="AH10" s="47"/>
      <c r="AI10" s="47" t="s">
        <v>13</v>
      </c>
      <c r="AJ10" s="43"/>
      <c r="AK10" s="43"/>
      <c r="AL10" s="43"/>
      <c r="AM10" s="43"/>
      <c r="AN10" s="43"/>
      <c r="AO10" s="48"/>
      <c r="AP10" s="43"/>
      <c r="AQ10" s="43"/>
      <c r="AR10" s="43"/>
      <c r="AS10" s="43"/>
      <c r="AT10" s="49"/>
      <c r="AU10" s="152"/>
      <c r="AW10" s="18"/>
      <c r="AX10" s="18"/>
      <c r="AY10" s="18"/>
      <c r="AZ10" s="18"/>
    </row>
    <row r="11" spans="1:52" ht="11.25" hidden="1" customHeight="1">
      <c r="A11" s="9"/>
      <c r="B11" s="9"/>
      <c r="C11" s="9"/>
      <c r="D11" s="9"/>
      <c r="E11" s="162"/>
      <c r="F11" s="162"/>
      <c r="G11" s="162"/>
      <c r="H11" s="162"/>
      <c r="I11" s="163"/>
      <c r="J11" s="163"/>
      <c r="K11" s="139"/>
      <c r="L11" s="10"/>
      <c r="P11" s="154"/>
      <c r="Q11" s="154"/>
      <c r="R11" s="141"/>
      <c r="S11" s="144"/>
      <c r="T11" s="147"/>
      <c r="U11" s="16"/>
      <c r="V11" s="43"/>
      <c r="W11" s="51" t="str">
        <f>X8&amp;"-"&amp;Z8</f>
        <v>-</v>
      </c>
      <c r="X11" s="149"/>
      <c r="Y11" s="135"/>
      <c r="Z11" s="149"/>
      <c r="AA11" s="135"/>
      <c r="AB11" s="135"/>
      <c r="AC11" s="52"/>
      <c r="AD11" s="53"/>
      <c r="AE11" s="47" t="s">
        <v>14</v>
      </c>
      <c r="AF11" s="43"/>
      <c r="AG11" s="43"/>
      <c r="AH11" s="43"/>
      <c r="AI11" s="43"/>
      <c r="AJ11" s="43"/>
      <c r="AK11" s="43"/>
      <c r="AL11" s="43"/>
      <c r="AM11" s="43"/>
      <c r="AN11" s="43"/>
      <c r="AO11" s="54" t="str">
        <f>AP8&amp;"-"&amp;AR8</f>
        <v>-</v>
      </c>
      <c r="AP11" s="43"/>
      <c r="AQ11" s="43"/>
      <c r="AR11" s="43"/>
      <c r="AS11" s="43"/>
      <c r="AT11" s="55"/>
      <c r="AU11" s="152"/>
      <c r="AW11" s="18"/>
      <c r="AX11" s="18" t="str">
        <f t="shared" ref="AX11:AX17" si="1">IF(T11="","",T11)</f>
        <v/>
      </c>
      <c r="AY11" s="18"/>
      <c r="AZ11" s="18"/>
    </row>
    <row r="12" spans="1:52" ht="11.25" hidden="1" customHeight="1">
      <c r="A12" s="9"/>
      <c r="B12" s="9"/>
      <c r="C12" s="9"/>
      <c r="D12" s="9"/>
      <c r="E12" s="162"/>
      <c r="F12" s="162"/>
      <c r="G12" s="162"/>
      <c r="H12" s="162"/>
      <c r="I12" s="163"/>
      <c r="J12" s="139"/>
      <c r="K12" s="9"/>
      <c r="L12" s="10"/>
      <c r="P12" s="154"/>
      <c r="Q12" s="154"/>
      <c r="R12" s="28"/>
      <c r="S12" s="56"/>
      <c r="T12" s="57" t="s">
        <v>15</v>
      </c>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9"/>
      <c r="AU12" s="153"/>
      <c r="AW12" s="18"/>
      <c r="AX12" s="18" t="str">
        <f t="shared" si="1"/>
        <v>Добавить строку</v>
      </c>
      <c r="AY12" s="18"/>
      <c r="AZ12" s="18"/>
    </row>
    <row r="13" spans="1:52" s="7" customFormat="1" ht="14.25" hidden="1" customHeight="1">
      <c r="A13" s="25"/>
      <c r="B13" s="25"/>
      <c r="C13" s="25"/>
      <c r="D13" s="25"/>
      <c r="E13" s="162"/>
      <c r="F13" s="162"/>
      <c r="G13" s="162"/>
      <c r="H13" s="162"/>
      <c r="I13" s="139"/>
      <c r="J13" s="25"/>
      <c r="K13" s="25"/>
      <c r="L13" s="26"/>
      <c r="P13" s="154"/>
      <c r="Q13" s="27"/>
      <c r="R13" s="28"/>
      <c r="S13" s="60"/>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3"/>
      <c r="AW13" s="18"/>
      <c r="AX13" s="18" t="str">
        <f t="shared" si="1"/>
        <v/>
      </c>
      <c r="AY13" s="18"/>
      <c r="AZ13" s="18"/>
    </row>
    <row r="14" spans="1:52" s="7" customFormat="1" ht="14.25" hidden="1" customHeight="1">
      <c r="A14" s="25"/>
      <c r="B14" s="25"/>
      <c r="C14" s="25"/>
      <c r="D14" s="25"/>
      <c r="E14" s="162"/>
      <c r="F14" s="162"/>
      <c r="G14" s="162"/>
      <c r="H14" s="161"/>
      <c r="I14" s="25"/>
      <c r="J14" s="25"/>
      <c r="K14" s="25"/>
      <c r="L14" s="26"/>
      <c r="M14" s="64"/>
      <c r="N14" s="64"/>
      <c r="P14" s="65"/>
      <c r="Q14" s="66"/>
      <c r="R14" s="67"/>
      <c r="S14" s="60"/>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3"/>
      <c r="AW14" s="18"/>
      <c r="AX14" s="18" t="str">
        <f t="shared" si="1"/>
        <v/>
      </c>
      <c r="AY14" s="18"/>
      <c r="AZ14" s="18"/>
    </row>
    <row r="15" spans="1:52" s="7" customFormat="1" ht="14.25" hidden="1" customHeight="1">
      <c r="A15" s="25"/>
      <c r="B15" s="25"/>
      <c r="C15" s="25"/>
      <c r="D15" s="25"/>
      <c r="E15" s="162"/>
      <c r="F15" s="162"/>
      <c r="G15" s="161"/>
      <c r="H15" s="25"/>
      <c r="I15" s="25"/>
      <c r="J15" s="25"/>
      <c r="K15" s="25"/>
      <c r="L15" s="26"/>
      <c r="M15" s="64"/>
      <c r="N15" s="64"/>
      <c r="P15" s="65"/>
      <c r="Q15" s="66"/>
      <c r="R15" s="65"/>
      <c r="S15" s="68"/>
      <c r="T15" s="25" t="s">
        <v>16</v>
      </c>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W15" s="18"/>
      <c r="AX15" s="18" t="str">
        <f t="shared" si="1"/>
        <v>Добавить источник для дифференциации</v>
      </c>
      <c r="AY15" s="18"/>
      <c r="AZ15" s="18"/>
    </row>
    <row r="16" spans="1:52" s="7" customFormat="1" ht="14.25" hidden="1" customHeight="1">
      <c r="A16" s="25"/>
      <c r="B16" s="25"/>
      <c r="C16" s="25"/>
      <c r="D16" s="25"/>
      <c r="E16" s="162"/>
      <c r="F16" s="161"/>
      <c r="G16" s="25"/>
      <c r="H16" s="25"/>
      <c r="I16" s="25"/>
      <c r="J16" s="25"/>
      <c r="K16" s="25"/>
      <c r="L16" s="26"/>
      <c r="M16" s="69"/>
      <c r="N16" s="69"/>
      <c r="P16" s="65"/>
      <c r="Q16" s="66"/>
      <c r="R16" s="65"/>
      <c r="S16" s="68"/>
      <c r="T16" s="25" t="s">
        <v>17</v>
      </c>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W16" s="18"/>
      <c r="AX16" s="18" t="str">
        <f t="shared" si="1"/>
        <v>Добавить централизованную систему для дифференциации</v>
      </c>
      <c r="AY16" s="18"/>
      <c r="AZ16" s="18"/>
    </row>
    <row r="17" spans="1:52" s="7" customFormat="1" ht="14.25" hidden="1" customHeight="1">
      <c r="A17" s="25"/>
      <c r="B17" s="25"/>
      <c r="C17" s="25"/>
      <c r="D17" s="25"/>
      <c r="E17" s="161"/>
      <c r="F17" s="25"/>
      <c r="G17" s="25"/>
      <c r="H17" s="25"/>
      <c r="I17" s="25"/>
      <c r="J17" s="25"/>
      <c r="K17" s="25"/>
      <c r="L17" s="26"/>
      <c r="M17" s="69"/>
      <c r="N17" s="69"/>
      <c r="P17" s="65"/>
      <c r="Q17" s="66"/>
      <c r="R17" s="65"/>
      <c r="S17" s="68"/>
      <c r="T17" s="25" t="s">
        <v>18</v>
      </c>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W17" s="18"/>
      <c r="AX17" s="18" t="str">
        <f t="shared" si="1"/>
        <v>Добавить территорию для дифференциации</v>
      </c>
      <c r="AY17" s="18"/>
      <c r="AZ17" s="18"/>
    </row>
    <row r="18" spans="1:52" ht="14.25" hidden="1" customHeight="1"/>
    <row r="19" spans="1:52" ht="14.25" hidden="1" customHeight="1">
      <c r="AB19" s="27" t="s">
        <v>10</v>
      </c>
      <c r="AC19" s="70"/>
      <c r="AD19" s="27">
        <v>1</v>
      </c>
      <c r="AE19" s="71"/>
      <c r="AF19" s="27" t="s">
        <v>10</v>
      </c>
      <c r="AG19" s="70"/>
      <c r="AH19" s="27">
        <v>1</v>
      </c>
      <c r="AI19" s="71"/>
      <c r="AJ19" s="27" t="s">
        <v>10</v>
      </c>
      <c r="AK19" s="72"/>
      <c r="AL19" s="27">
        <v>1</v>
      </c>
      <c r="AM19" s="73"/>
      <c r="AN19" s="74"/>
      <c r="AO19" s="75"/>
      <c r="AP19" s="76"/>
      <c r="AQ19" s="77" t="s">
        <v>9</v>
      </c>
      <c r="AR19" s="76"/>
      <c r="AS19" s="77" t="s">
        <v>9</v>
      </c>
    </row>
    <row r="20" spans="1:52" ht="14.25" hidden="1" customHeight="1">
      <c r="AV20" s="78"/>
      <c r="AW20" s="78"/>
      <c r="AX20" s="78"/>
      <c r="AY20" s="78"/>
      <c r="AZ20" s="78"/>
    </row>
    <row r="21" spans="1:52" ht="14.25" hidden="1" customHeight="1">
      <c r="O21" s="79" t="s">
        <v>19</v>
      </c>
      <c r="X21" s="15"/>
      <c r="Z21" s="15"/>
      <c r="AP21" s="15"/>
      <c r="AR21" s="15"/>
      <c r="AV21" s="78"/>
      <c r="AW21" s="78"/>
      <c r="AX21" s="78"/>
      <c r="AY21" s="78"/>
      <c r="AZ21" s="78"/>
    </row>
    <row r="22" spans="1:52" ht="14.25" hidden="1" customHeight="1">
      <c r="AV22" s="78"/>
      <c r="AW22" s="78"/>
      <c r="AX22" s="78"/>
      <c r="AY22" s="78"/>
      <c r="AZ22" s="78"/>
    </row>
    <row r="23" spans="1:52" s="80" customFormat="1" ht="14.25" hidden="1" customHeight="1">
      <c r="O23" s="80" t="s">
        <v>20</v>
      </c>
      <c r="Q23" s="81"/>
      <c r="R23" s="81"/>
      <c r="Y23" s="80" t="s">
        <v>21</v>
      </c>
      <c r="AA23" s="80" t="s">
        <v>22</v>
      </c>
      <c r="AB23" s="80" t="s">
        <v>23</v>
      </c>
      <c r="AE23" s="80" t="s">
        <v>24</v>
      </c>
      <c r="AF23" s="80" t="s">
        <v>23</v>
      </c>
      <c r="AI23" s="80" t="s">
        <v>25</v>
      </c>
      <c r="AJ23" s="80" t="s">
        <v>23</v>
      </c>
      <c r="AM23" s="80" t="s">
        <v>26</v>
      </c>
      <c r="AQ23" s="80" t="s">
        <v>21</v>
      </c>
      <c r="AS23" s="80" t="s">
        <v>22</v>
      </c>
      <c r="AV23" s="69"/>
      <c r="AW23" s="69"/>
      <c r="AX23" s="69"/>
      <c r="AY23" s="69"/>
      <c r="AZ23" s="69"/>
    </row>
    <row r="24" spans="1:52" ht="14.25" hidden="1" customHeight="1">
      <c r="O24" s="10"/>
      <c r="AV24" s="78"/>
      <c r="AW24" s="78"/>
      <c r="AX24" s="78"/>
      <c r="AY24" s="78"/>
      <c r="AZ24" s="78"/>
    </row>
    <row r="25" spans="1:52" ht="14.25" hidden="1" customHeight="1">
      <c r="O25" s="10"/>
      <c r="AV25" s="78"/>
      <c r="AW25" s="78"/>
      <c r="AX25" s="78"/>
      <c r="AY25" s="78"/>
      <c r="AZ25" s="78"/>
    </row>
    <row r="26" spans="1:52" ht="14.25" customHeight="1">
      <c r="Q26" s="82"/>
      <c r="R26" s="83"/>
      <c r="S26" s="84"/>
      <c r="T26" s="85"/>
      <c r="U26" s="85"/>
    </row>
    <row r="27" spans="1:52" ht="26.25" customHeight="1">
      <c r="Q27" s="82"/>
      <c r="R27" s="83"/>
      <c r="S27" s="201" t="str">
        <f>IF(TEMPLATE_GROUP="P",PT_P_FORM_HEAT_7_NAME_FORM,PT_R_FORM_HEAT_24_NAME_FORM)</f>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86"/>
    </row>
    <row r="28" spans="1:52" ht="14.25" customHeight="1">
      <c r="Q28" s="82"/>
      <c r="R28" s="83"/>
      <c r="S28" s="202" t="str">
        <f>IF(org=0,"Не определено",org)</f>
        <v>СГ МУП "Городские тепловые сети"</v>
      </c>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86"/>
    </row>
    <row r="29" spans="1:52" ht="14.25" customHeight="1">
      <c r="Q29" s="82"/>
      <c r="R29" s="83"/>
      <c r="S29" s="84"/>
      <c r="T29" s="85"/>
      <c r="U29" s="85"/>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row>
    <row r="30" spans="1:52" s="89" customFormat="1" ht="25.5" customHeight="1">
      <c r="A30" s="88"/>
      <c r="B30" s="88"/>
      <c r="C30" s="88"/>
      <c r="D30" s="88"/>
      <c r="E30" s="88"/>
      <c r="F30" s="88"/>
      <c r="G30" s="88"/>
      <c r="H30" s="88"/>
      <c r="I30" s="88"/>
      <c r="J30" s="88"/>
      <c r="K30" s="88"/>
      <c r="L30" s="10"/>
      <c r="M30" s="88"/>
      <c r="N30" s="88"/>
      <c r="O30" s="88"/>
      <c r="P30" s="88"/>
      <c r="Q30" s="88"/>
      <c r="S30" s="198" t="s">
        <v>27</v>
      </c>
      <c r="T30" s="198"/>
      <c r="U30" s="90"/>
      <c r="V30" s="200" t="str">
        <f>IF(TITLE_NAME_OR_PR_CHANGE="",IF(TITLE_NAME_OR_PR="","",TITLE_NAME_OR_PR),TITLE_NAME_OR_PR_CHANGE)</f>
        <v>Региональная служба по тарифам (технологическое присоединение) к системе теплоснабжения на 2024</v>
      </c>
      <c r="W30" s="200"/>
      <c r="X30" s="200"/>
      <c r="Y30" s="200"/>
      <c r="Z30" s="200"/>
      <c r="AA30" s="6"/>
      <c r="AB30" s="200" t="str">
        <f>IF(TITLE_NAME_OR_PR_CHANGE="",IF(TITLE_NAME_OR_PR="","",TITLE_NAME_OR_PR),TITLE_NAME_OR_PR_CHANGE)</f>
        <v>Региональная служба по тарифам (технологическое присоединение) к системе теплоснабжения на 2024</v>
      </c>
      <c r="AC30" s="200"/>
      <c r="AD30" s="200"/>
      <c r="AE30" s="200"/>
      <c r="AF30" s="200"/>
      <c r="AG30" s="200"/>
      <c r="AH30" s="200"/>
      <c r="AI30" s="200"/>
      <c r="AJ30" s="200"/>
      <c r="AK30" s="200"/>
      <c r="AL30" s="200"/>
      <c r="AM30" s="200"/>
      <c r="AN30" s="200"/>
      <c r="AO30" s="200"/>
      <c r="AP30" s="200"/>
      <c r="AQ30" s="200"/>
      <c r="AR30" s="200"/>
      <c r="AS30" s="6"/>
      <c r="AT30" s="6"/>
      <c r="AU30" s="91"/>
      <c r="AV30" s="18"/>
      <c r="AW30" s="18"/>
      <c r="AX30" s="18"/>
      <c r="AY30" s="18"/>
      <c r="AZ30" s="18"/>
    </row>
    <row r="31" spans="1:52" s="89" customFormat="1" ht="18.75" customHeight="1">
      <c r="A31" s="88"/>
      <c r="B31" s="88"/>
      <c r="C31" s="88"/>
      <c r="D31" s="88"/>
      <c r="E31" s="88"/>
      <c r="F31" s="88"/>
      <c r="G31" s="88"/>
      <c r="H31" s="88"/>
      <c r="I31" s="88"/>
      <c r="J31" s="88"/>
      <c r="K31" s="88"/>
      <c r="L31" s="10"/>
      <c r="M31" s="88"/>
      <c r="N31" s="88"/>
      <c r="O31" s="88"/>
      <c r="P31" s="88"/>
      <c r="Q31" s="88"/>
      <c r="S31" s="198" t="s">
        <v>28</v>
      </c>
      <c r="T31" s="198"/>
      <c r="U31" s="90"/>
      <c r="V31" s="199">
        <f>IF(TITLE_DATE_PR_CHANGE="",IF(TITLE_DATE_PR="","",TITLE_DATE_PR),TITLE_DATE_PR_CHANGE)</f>
        <v>45272.400960648149</v>
      </c>
      <c r="W31" s="199"/>
      <c r="X31" s="199"/>
      <c r="Y31" s="199"/>
      <c r="Z31" s="199"/>
      <c r="AA31" s="6"/>
      <c r="AB31" s="199">
        <f>IF(TITLE_DATE_PR_CHANGE="",IF(TITLE_DATE_PR="","",TITLE_DATE_PR),TITLE_DATE_PR_CHANGE)</f>
        <v>45272.400960648149</v>
      </c>
      <c r="AC31" s="199"/>
      <c r="AD31" s="199"/>
      <c r="AE31" s="199"/>
      <c r="AF31" s="199"/>
      <c r="AG31" s="199"/>
      <c r="AH31" s="199"/>
      <c r="AI31" s="199"/>
      <c r="AJ31" s="199"/>
      <c r="AK31" s="199"/>
      <c r="AL31" s="199"/>
      <c r="AM31" s="199"/>
      <c r="AN31" s="199"/>
      <c r="AO31" s="199"/>
      <c r="AP31" s="199"/>
      <c r="AQ31" s="199"/>
      <c r="AR31" s="199"/>
      <c r="AS31" s="6"/>
      <c r="AT31" s="6"/>
      <c r="AU31" s="91"/>
      <c r="AV31" s="18"/>
      <c r="AW31" s="18"/>
      <c r="AX31" s="18"/>
      <c r="AY31" s="18"/>
      <c r="AZ31" s="18"/>
    </row>
    <row r="32" spans="1:52" s="89" customFormat="1" ht="18.75" customHeight="1">
      <c r="A32" s="88"/>
      <c r="B32" s="88"/>
      <c r="C32" s="88"/>
      <c r="D32" s="88"/>
      <c r="E32" s="88"/>
      <c r="F32" s="88"/>
      <c r="G32" s="88"/>
      <c r="H32" s="88"/>
      <c r="I32" s="88"/>
      <c r="J32" s="88"/>
      <c r="K32" s="88"/>
      <c r="L32" s="10"/>
      <c r="M32" s="88"/>
      <c r="N32" s="88"/>
      <c r="O32" s="88"/>
      <c r="P32" s="88"/>
      <c r="Q32" s="88"/>
      <c r="S32" s="198" t="s">
        <v>29</v>
      </c>
      <c r="T32" s="198"/>
      <c r="U32" s="90"/>
      <c r="V32" s="200" t="str">
        <f>IF(TITLE_NUMBER_PR_CHANGE="",IF(TITLE_NUMBER_PR="","",TITLE_NUMBER_PR),TITLE_NUMBER_PR_CHANGE)</f>
        <v>107-нп</v>
      </c>
      <c r="W32" s="200"/>
      <c r="X32" s="200"/>
      <c r="Y32" s="200"/>
      <c r="Z32" s="200"/>
      <c r="AA32" s="6"/>
      <c r="AB32" s="200" t="str">
        <f>IF(TITLE_NUMBER_PR_CHANGE="",IF(TITLE_NUMBER_PR="","",TITLE_NUMBER_PR),TITLE_NUMBER_PR_CHANGE)</f>
        <v>107-нп</v>
      </c>
      <c r="AC32" s="200"/>
      <c r="AD32" s="200"/>
      <c r="AE32" s="200"/>
      <c r="AF32" s="200"/>
      <c r="AG32" s="200"/>
      <c r="AH32" s="200"/>
      <c r="AI32" s="200"/>
      <c r="AJ32" s="200"/>
      <c r="AK32" s="200"/>
      <c r="AL32" s="200"/>
      <c r="AM32" s="200"/>
      <c r="AN32" s="200"/>
      <c r="AO32" s="200"/>
      <c r="AP32" s="200"/>
      <c r="AQ32" s="200"/>
      <c r="AR32" s="200"/>
      <c r="AS32" s="6"/>
      <c r="AT32" s="6"/>
      <c r="AU32" s="91"/>
      <c r="AV32" s="18"/>
      <c r="AW32" s="18"/>
      <c r="AX32" s="18"/>
      <c r="AY32" s="18"/>
      <c r="AZ32" s="18"/>
    </row>
    <row r="33" spans="1:52" s="89" customFormat="1" ht="18.75" customHeight="1">
      <c r="A33" s="88"/>
      <c r="B33" s="88"/>
      <c r="C33" s="88"/>
      <c r="D33" s="88"/>
      <c r="E33" s="88"/>
      <c r="F33" s="88"/>
      <c r="G33" s="88"/>
      <c r="H33" s="88"/>
      <c r="I33" s="88"/>
      <c r="J33" s="88"/>
      <c r="K33" s="88"/>
      <c r="L33" s="10"/>
      <c r="M33" s="88"/>
      <c r="N33" s="88"/>
      <c r="O33" s="88"/>
      <c r="P33" s="88"/>
      <c r="Q33" s="88"/>
      <c r="S33" s="198" t="s">
        <v>30</v>
      </c>
      <c r="T33" s="198"/>
      <c r="U33" s="90"/>
      <c r="V33" s="200" t="str">
        <f>IF(TITLE_IST_PUB_CHANGE="",IF(TITLE_IST_PUB="","",TITLE_IST_PUB),TITLE_IST_PUB_CHANGE)</f>
        <v>pravo.gov.ru</v>
      </c>
      <c r="W33" s="200"/>
      <c r="X33" s="200"/>
      <c r="Y33" s="200"/>
      <c r="Z33" s="200"/>
      <c r="AA33" s="6"/>
      <c r="AB33" s="200" t="str">
        <f>IF(TITLE_IST_PUB_CHANGE="",IF(TITLE_IST_PUB="","",TITLE_IST_PUB),TITLE_IST_PUB_CHANGE)</f>
        <v>pravo.gov.ru</v>
      </c>
      <c r="AC33" s="200"/>
      <c r="AD33" s="200"/>
      <c r="AE33" s="200"/>
      <c r="AF33" s="200"/>
      <c r="AG33" s="200"/>
      <c r="AH33" s="200"/>
      <c r="AI33" s="200"/>
      <c r="AJ33" s="200"/>
      <c r="AK33" s="200"/>
      <c r="AL33" s="200"/>
      <c r="AM33" s="200"/>
      <c r="AN33" s="200"/>
      <c r="AO33" s="200"/>
      <c r="AP33" s="200"/>
      <c r="AQ33" s="200"/>
      <c r="AR33" s="200"/>
      <c r="AS33" s="6"/>
      <c r="AT33" s="6"/>
      <c r="AU33" s="91"/>
      <c r="AV33" s="18"/>
      <c r="AW33" s="18"/>
      <c r="AX33" s="18"/>
      <c r="AY33" s="18"/>
      <c r="AZ33" s="18"/>
    </row>
    <row r="34" spans="1:52" ht="14.25" hidden="1" customHeight="1">
      <c r="Q34" s="82"/>
      <c r="R34" s="83"/>
      <c r="S34" s="84"/>
      <c r="T34" s="85"/>
      <c r="U34" s="85"/>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row>
    <row r="35" spans="1:52" s="89" customFormat="1" ht="18.75" hidden="1" customHeight="1">
      <c r="A35" s="88"/>
      <c r="B35" s="88"/>
      <c r="C35" s="88"/>
      <c r="D35" s="88"/>
      <c r="E35" s="88"/>
      <c r="F35" s="88"/>
      <c r="G35" s="88"/>
      <c r="H35" s="88"/>
      <c r="I35" s="88"/>
      <c r="J35" s="88"/>
      <c r="K35" s="88"/>
      <c r="L35" s="10"/>
      <c r="M35" s="88"/>
      <c r="N35" s="88"/>
      <c r="O35" s="88"/>
      <c r="P35" s="88"/>
      <c r="Q35" s="88"/>
      <c r="S35" s="198" t="s">
        <v>28</v>
      </c>
      <c r="T35" s="198"/>
      <c r="U35" s="90"/>
      <c r="V35" s="199">
        <f>IF(TITLE_DATE_PR_CHANGE="",IF(TITLE_DATE_PR="","",TITLE_DATE_PR),TITLE_DATE_PR_CHANGE)</f>
        <v>45272.400960648149</v>
      </c>
      <c r="W35" s="199"/>
      <c r="X35" s="199"/>
      <c r="Y35" s="199"/>
      <c r="Z35" s="199"/>
      <c r="AA35" s="6"/>
      <c r="AB35" s="199">
        <f>IF(TITLE_DATE_PR_CHANGE="",IF(TITLE_DATE_PR="","",TITLE_DATE_PR),TITLE_DATE_PR_CHANGE)</f>
        <v>45272.400960648149</v>
      </c>
      <c r="AC35" s="199"/>
      <c r="AD35" s="199"/>
      <c r="AE35" s="199"/>
      <c r="AF35" s="199"/>
      <c r="AG35" s="199"/>
      <c r="AH35" s="199"/>
      <c r="AI35" s="199"/>
      <c r="AJ35" s="199"/>
      <c r="AK35" s="199"/>
      <c r="AL35" s="199"/>
      <c r="AM35" s="199"/>
      <c r="AN35" s="199"/>
      <c r="AO35" s="199"/>
      <c r="AP35" s="199"/>
      <c r="AQ35" s="199"/>
      <c r="AR35" s="199"/>
      <c r="AS35" s="6"/>
      <c r="AT35" s="6"/>
      <c r="AU35" s="91"/>
      <c r="AV35" s="18"/>
      <c r="AW35" s="18"/>
      <c r="AX35" s="18"/>
      <c r="AY35" s="18"/>
      <c r="AZ35" s="18"/>
    </row>
    <row r="36" spans="1:52" s="89" customFormat="1" ht="18" hidden="1" customHeight="1">
      <c r="A36" s="88"/>
      <c r="B36" s="88"/>
      <c r="C36" s="88"/>
      <c r="D36" s="88"/>
      <c r="E36" s="88"/>
      <c r="F36" s="88"/>
      <c r="G36" s="88"/>
      <c r="H36" s="88"/>
      <c r="I36" s="88"/>
      <c r="J36" s="88"/>
      <c r="K36" s="88"/>
      <c r="L36" s="10"/>
      <c r="M36" s="88"/>
      <c r="N36" s="88"/>
      <c r="O36" s="88"/>
      <c r="P36" s="88"/>
      <c r="Q36" s="88"/>
      <c r="S36" s="198" t="s">
        <v>29</v>
      </c>
      <c r="T36" s="198"/>
      <c r="U36" s="90"/>
      <c r="V36" s="200" t="str">
        <f>IF(TITLE_NUMBER_PR_CHANGE="",IF(TITLE_NUMBER_PR="","",TITLE_NUMBER_PR),TITLE_NUMBER_PR_CHANGE)</f>
        <v>107-нп</v>
      </c>
      <c r="W36" s="200"/>
      <c r="X36" s="200"/>
      <c r="Y36" s="200"/>
      <c r="Z36" s="200"/>
      <c r="AA36" s="6"/>
      <c r="AB36" s="200" t="str">
        <f>IF(TITLE_NUMBER_PR_CHANGE="",IF(TITLE_NUMBER_PR="","",TITLE_NUMBER_PR),TITLE_NUMBER_PR_CHANGE)</f>
        <v>107-нп</v>
      </c>
      <c r="AC36" s="200"/>
      <c r="AD36" s="200"/>
      <c r="AE36" s="200"/>
      <c r="AF36" s="200"/>
      <c r="AG36" s="200"/>
      <c r="AH36" s="200"/>
      <c r="AI36" s="200"/>
      <c r="AJ36" s="200"/>
      <c r="AK36" s="200"/>
      <c r="AL36" s="200"/>
      <c r="AM36" s="200"/>
      <c r="AN36" s="200"/>
      <c r="AO36" s="200"/>
      <c r="AP36" s="200"/>
      <c r="AQ36" s="200"/>
      <c r="AR36" s="200"/>
      <c r="AS36" s="6"/>
      <c r="AT36" s="6"/>
      <c r="AU36" s="91"/>
      <c r="AV36" s="18"/>
      <c r="AW36" s="18"/>
      <c r="AX36" s="18"/>
      <c r="AY36" s="18"/>
      <c r="AZ36" s="18"/>
    </row>
    <row r="37" spans="1:52" s="89" customFormat="1" ht="0.75" customHeight="1">
      <c r="A37" s="88"/>
      <c r="B37" s="88"/>
      <c r="C37" s="88"/>
      <c r="D37" s="88"/>
      <c r="E37" s="88"/>
      <c r="F37" s="88"/>
      <c r="G37" s="88"/>
      <c r="H37" s="88"/>
      <c r="I37" s="88"/>
      <c r="J37" s="88"/>
      <c r="K37" s="88"/>
      <c r="L37" s="10"/>
      <c r="M37" s="88"/>
      <c r="N37" s="88"/>
      <c r="O37" s="88"/>
      <c r="P37" s="88"/>
      <c r="Q37" s="88"/>
      <c r="S37" s="6"/>
      <c r="T37" s="6"/>
      <c r="U37" s="92"/>
      <c r="V37" s="6"/>
      <c r="W37" s="6"/>
      <c r="X37" s="6"/>
      <c r="Y37" s="6"/>
      <c r="Z37" s="6"/>
      <c r="AA37" s="7" t="s">
        <v>31</v>
      </c>
      <c r="AB37" s="6"/>
      <c r="AC37" s="6"/>
      <c r="AD37" s="6"/>
      <c r="AE37" s="6"/>
      <c r="AF37" s="6"/>
      <c r="AG37" s="6"/>
      <c r="AH37" s="6"/>
      <c r="AI37" s="6"/>
      <c r="AJ37" s="6"/>
      <c r="AK37" s="6"/>
      <c r="AL37" s="6"/>
      <c r="AM37" s="6"/>
      <c r="AN37" s="6"/>
      <c r="AO37" s="6"/>
      <c r="AP37" s="6"/>
      <c r="AQ37" s="6"/>
      <c r="AR37" s="6"/>
      <c r="AS37" s="7" t="s">
        <v>31</v>
      </c>
      <c r="AV37" s="18"/>
      <c r="AW37" s="18"/>
      <c r="AX37" s="18"/>
      <c r="AY37" s="18"/>
      <c r="AZ37" s="18"/>
    </row>
    <row r="38" spans="1:52" ht="14.25" customHeight="1">
      <c r="Q38" s="82"/>
      <c r="R38" s="83"/>
      <c r="S38" s="84"/>
      <c r="T38" s="85"/>
      <c r="U38" s="93"/>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row>
    <row r="39" spans="1:52" ht="14.25" customHeight="1">
      <c r="Q39" s="82"/>
      <c r="R39" s="83"/>
      <c r="S39" s="189" t="s">
        <v>32</v>
      </c>
      <c r="T39" s="189"/>
      <c r="U39" s="189"/>
      <c r="V39" s="189"/>
      <c r="W39" s="189"/>
      <c r="X39" s="189"/>
      <c r="Y39" s="189"/>
      <c r="Z39" s="189"/>
      <c r="AA39" s="189"/>
      <c r="AB39" s="192"/>
      <c r="AC39" s="192"/>
      <c r="AD39" s="192"/>
      <c r="AE39" s="192"/>
      <c r="AF39" s="189"/>
      <c r="AG39" s="189"/>
      <c r="AH39" s="189"/>
      <c r="AI39" s="189"/>
      <c r="AJ39" s="189"/>
      <c r="AK39" s="189"/>
      <c r="AL39" s="189"/>
      <c r="AM39" s="189"/>
      <c r="AN39" s="189"/>
      <c r="AO39" s="189"/>
      <c r="AP39" s="189"/>
      <c r="AQ39" s="189"/>
      <c r="AR39" s="189"/>
      <c r="AS39" s="189"/>
      <c r="AT39" s="189"/>
      <c r="AU39" s="189" t="s">
        <v>33</v>
      </c>
    </row>
    <row r="40" spans="1:52" ht="14.25" customHeight="1">
      <c r="Q40" s="82"/>
      <c r="R40" s="83"/>
      <c r="S40" s="193" t="s">
        <v>34</v>
      </c>
      <c r="T40" s="138" t="s">
        <v>35</v>
      </c>
      <c r="U40" s="94"/>
      <c r="V40" s="175"/>
      <c r="W40" s="175"/>
      <c r="X40" s="175"/>
      <c r="Y40" s="175"/>
      <c r="Z40" s="176"/>
      <c r="AA40" s="194" t="s">
        <v>36</v>
      </c>
      <c r="AB40" s="167" t="s">
        <v>37</v>
      </c>
      <c r="AC40" s="168"/>
      <c r="AD40" s="168"/>
      <c r="AE40" s="169"/>
      <c r="AF40" s="168" t="s">
        <v>38</v>
      </c>
      <c r="AG40" s="168"/>
      <c r="AH40" s="168"/>
      <c r="AI40" s="169"/>
      <c r="AJ40" s="167" t="s">
        <v>39</v>
      </c>
      <c r="AK40" s="168"/>
      <c r="AL40" s="168"/>
      <c r="AM40" s="169"/>
      <c r="AN40" s="167" t="s">
        <v>40</v>
      </c>
      <c r="AO40" s="168"/>
      <c r="AP40" s="175"/>
      <c r="AQ40" s="175"/>
      <c r="AR40" s="176"/>
      <c r="AS40" s="177" t="s">
        <v>36</v>
      </c>
      <c r="AT40" s="180" t="s">
        <v>41</v>
      </c>
      <c r="AU40" s="189"/>
    </row>
    <row r="41" spans="1:52" ht="33.75" customHeight="1">
      <c r="Q41" s="82"/>
      <c r="R41" s="83"/>
      <c r="S41" s="193"/>
      <c r="T41" s="138"/>
      <c r="U41" s="95"/>
      <c r="V41" s="183" t="s">
        <v>42</v>
      </c>
      <c r="W41" s="184"/>
      <c r="X41" s="183" t="s">
        <v>43</v>
      </c>
      <c r="Y41" s="187"/>
      <c r="Z41" s="184"/>
      <c r="AA41" s="195"/>
      <c r="AB41" s="170"/>
      <c r="AC41" s="171"/>
      <c r="AD41" s="171"/>
      <c r="AE41" s="197"/>
      <c r="AF41" s="171"/>
      <c r="AG41" s="171"/>
      <c r="AH41" s="171"/>
      <c r="AI41" s="197"/>
      <c r="AJ41" s="170"/>
      <c r="AK41" s="171"/>
      <c r="AL41" s="171"/>
      <c r="AM41" s="171"/>
      <c r="AN41" s="189" t="s">
        <v>44</v>
      </c>
      <c r="AO41" s="189"/>
      <c r="AP41" s="187" t="s">
        <v>43</v>
      </c>
      <c r="AQ41" s="187"/>
      <c r="AR41" s="184"/>
      <c r="AS41" s="178"/>
      <c r="AT41" s="181"/>
      <c r="AU41" s="189"/>
    </row>
    <row r="42" spans="1:52" ht="14.25" customHeight="1">
      <c r="Q42" s="82"/>
      <c r="R42" s="83"/>
      <c r="S42" s="193"/>
      <c r="T42" s="138"/>
      <c r="U42" s="95"/>
      <c r="V42" s="185"/>
      <c r="W42" s="186"/>
      <c r="X42" s="185"/>
      <c r="Y42" s="188"/>
      <c r="Z42" s="186"/>
      <c r="AA42" s="195"/>
      <c r="AB42" s="170"/>
      <c r="AC42" s="171"/>
      <c r="AD42" s="171"/>
      <c r="AE42" s="197"/>
      <c r="AF42" s="171"/>
      <c r="AG42" s="171"/>
      <c r="AH42" s="171"/>
      <c r="AI42" s="197"/>
      <c r="AJ42" s="170"/>
      <c r="AK42" s="171"/>
      <c r="AL42" s="171"/>
      <c r="AM42" s="171"/>
      <c r="AN42" s="190" t="s">
        <v>45</v>
      </c>
      <c r="AO42" s="190"/>
      <c r="AP42" s="188"/>
      <c r="AQ42" s="188"/>
      <c r="AR42" s="186"/>
      <c r="AS42" s="178"/>
      <c r="AT42" s="181"/>
      <c r="AU42" s="189"/>
    </row>
    <row r="43" spans="1:52" ht="14.25" customHeight="1">
      <c r="A43" s="88"/>
      <c r="B43" s="88" t="s">
        <v>46</v>
      </c>
      <c r="C43" s="88" t="s">
        <v>47</v>
      </c>
      <c r="D43" s="88" t="s">
        <v>48</v>
      </c>
      <c r="E43" s="10" t="s">
        <v>49</v>
      </c>
      <c r="F43" s="10" t="s">
        <v>50</v>
      </c>
      <c r="G43" s="10" t="s">
        <v>51</v>
      </c>
      <c r="H43" s="10" t="s">
        <v>52</v>
      </c>
      <c r="I43" s="10" t="s">
        <v>53</v>
      </c>
      <c r="J43" s="10" t="s">
        <v>54</v>
      </c>
      <c r="K43" s="10" t="s">
        <v>55</v>
      </c>
      <c r="L43" s="10" t="s">
        <v>20</v>
      </c>
      <c r="Q43" s="82"/>
      <c r="R43" s="83"/>
      <c r="S43" s="193"/>
      <c r="T43" s="138"/>
      <c r="U43" s="96"/>
      <c r="V43" s="39" t="s">
        <v>56</v>
      </c>
      <c r="W43" s="39" t="s">
        <v>57</v>
      </c>
      <c r="X43" s="97" t="s">
        <v>58</v>
      </c>
      <c r="Y43" s="164" t="s">
        <v>59</v>
      </c>
      <c r="Z43" s="165"/>
      <c r="AA43" s="196"/>
      <c r="AB43" s="172"/>
      <c r="AC43" s="173"/>
      <c r="AD43" s="173"/>
      <c r="AE43" s="174"/>
      <c r="AF43" s="173"/>
      <c r="AG43" s="173"/>
      <c r="AH43" s="173"/>
      <c r="AI43" s="174"/>
      <c r="AJ43" s="172"/>
      <c r="AK43" s="173"/>
      <c r="AL43" s="173"/>
      <c r="AM43" s="174"/>
      <c r="AN43" s="98" t="s">
        <v>56</v>
      </c>
      <c r="AO43" s="98" t="s">
        <v>57</v>
      </c>
      <c r="AP43" s="97" t="s">
        <v>58</v>
      </c>
      <c r="AQ43" s="164" t="s">
        <v>59</v>
      </c>
      <c r="AR43" s="165"/>
      <c r="AS43" s="179"/>
      <c r="AT43" s="182"/>
      <c r="AU43" s="189"/>
    </row>
    <row r="44" spans="1:52" s="78" customFormat="1" ht="11.25" hidden="1" customHeight="1">
      <c r="A44" s="88"/>
      <c r="B44" s="88"/>
      <c r="C44" s="88"/>
      <c r="D44" s="88"/>
      <c r="E44" s="88"/>
      <c r="F44" s="88"/>
      <c r="G44" s="88"/>
      <c r="H44" s="88"/>
      <c r="I44" s="88"/>
      <c r="J44" s="88"/>
      <c r="K44" s="88"/>
      <c r="L44" s="10"/>
      <c r="M44" s="1"/>
      <c r="N44" s="1"/>
      <c r="O44" s="1"/>
      <c r="P44" s="7"/>
      <c r="Q44" s="99"/>
      <c r="R44" s="99">
        <v>1</v>
      </c>
      <c r="S44" s="100" t="s">
        <v>60</v>
      </c>
      <c r="T44" s="101" t="s">
        <v>61</v>
      </c>
      <c r="U44" s="102" t="str">
        <f ca="1">OFFSET(U44,0,-1)</f>
        <v>2</v>
      </c>
      <c r="V44" s="101">
        <f ca="1">OFFSET(V44,0,-1)+1</f>
        <v>3</v>
      </c>
      <c r="W44" s="101">
        <f ca="1">OFFSET(W44,0,-1)+1</f>
        <v>4</v>
      </c>
      <c r="X44" s="101">
        <f ca="1">OFFSET(X44,0,-1)+1</f>
        <v>5</v>
      </c>
      <c r="Y44" s="166">
        <f ca="1">OFFSET(Y44,0,-1)+1</f>
        <v>6</v>
      </c>
      <c r="Z44" s="166"/>
      <c r="AA44" s="101">
        <f ca="1">OFFSET(AA44,0,-2)+1</f>
        <v>7</v>
      </c>
      <c r="AB44" s="103">
        <f ca="1">OFFSET(AB44,0,-1)+1</f>
        <v>8</v>
      </c>
      <c r="AC44" s="103"/>
      <c r="AD44" s="103"/>
      <c r="AE44" s="103"/>
      <c r="AF44" s="101"/>
      <c r="AG44" s="101"/>
      <c r="AH44" s="101"/>
      <c r="AI44" s="101"/>
      <c r="AJ44" s="101"/>
      <c r="AK44" s="101"/>
      <c r="AL44" s="101"/>
      <c r="AM44" s="101"/>
      <c r="AN44" s="101">
        <f ca="1">OFFSET(AN44,0,-1)+1</f>
        <v>1</v>
      </c>
      <c r="AO44" s="101">
        <f ca="1">OFFSET(AO44,0,-1)+1</f>
        <v>2</v>
      </c>
      <c r="AP44" s="101">
        <f ca="1">OFFSET(AP44,0,-1)+1</f>
        <v>3</v>
      </c>
      <c r="AQ44" s="166">
        <f ca="1">OFFSET(AQ44,0,-1)+1</f>
        <v>4</v>
      </c>
      <c r="AR44" s="166"/>
      <c r="AS44" s="101">
        <f ca="1">OFFSET(AS44,0,-2)+1</f>
        <v>5</v>
      </c>
      <c r="AT44" s="102">
        <f ca="1">OFFSET(AT44,0,-1)</f>
        <v>5</v>
      </c>
      <c r="AU44" s="101">
        <f ca="1">OFFSET(AU44,0,-1)+1</f>
        <v>6</v>
      </c>
      <c r="AV44" s="7"/>
      <c r="AW44" s="7"/>
      <c r="AX44" s="7"/>
      <c r="AY44" s="7"/>
      <c r="AZ44" s="7"/>
    </row>
    <row r="45" spans="1:52" ht="102" customHeight="1">
      <c r="A45" s="9" t="s">
        <v>62</v>
      </c>
      <c r="B45" s="9"/>
      <c r="C45" s="9"/>
      <c r="D45" s="9"/>
      <c r="E45" s="161">
        <v>1</v>
      </c>
      <c r="F45" s="9"/>
      <c r="G45" s="9"/>
      <c r="H45" s="9"/>
      <c r="I45" s="9"/>
      <c r="J45" s="9"/>
      <c r="K45" s="9"/>
      <c r="L45" s="10"/>
      <c r="M45" s="11"/>
      <c r="N45" s="11"/>
      <c r="O45" s="11"/>
      <c r="Q45" s="12"/>
      <c r="R45" s="13"/>
      <c r="S45" s="14">
        <f>INDEX(PT_DIFFERENTIATION_NUM_NTAR,MATCH(A45,PT_DIFFERENTIATION_NTAR_ID,0))</f>
        <v>1</v>
      </c>
      <c r="T45" s="15" t="s">
        <v>0</v>
      </c>
      <c r="U45" s="16"/>
      <c r="V45" s="158"/>
      <c r="W45" s="158"/>
      <c r="X45" s="158"/>
      <c r="Y45" s="158"/>
      <c r="Z45" s="158"/>
      <c r="AA45" s="159"/>
      <c r="AB45" s="160" t="str">
        <f>INDEX(PT_DIFFERENTIATION_NTAR,MATCH(A45,PT_DIFFERENTIATION_NTAR_ID,0))</f>
        <v>Плата за подключение (технологическое присоединение) к системе теплоснабжения</v>
      </c>
      <c r="AC45" s="158"/>
      <c r="AD45" s="158"/>
      <c r="AE45" s="158"/>
      <c r="AF45" s="158"/>
      <c r="AG45" s="158"/>
      <c r="AH45" s="158"/>
      <c r="AI45" s="158"/>
      <c r="AJ45" s="158"/>
      <c r="AK45" s="158"/>
      <c r="AL45" s="158"/>
      <c r="AM45" s="158"/>
      <c r="AN45" s="158"/>
      <c r="AO45" s="158"/>
      <c r="AP45" s="158"/>
      <c r="AQ45" s="158"/>
      <c r="AR45" s="158"/>
      <c r="AS45" s="158"/>
      <c r="AT45" s="159"/>
      <c r="AU45" s="17" t="str">
        <f>IF(TEMPLATE_GROUP="P","По данной форме раскрывается в том числе информация о тарифах на товары (услуги) в сфере теплоснабжения в случаях, указанных в частях 12 1 - 12 4 статьи 10 Федерального закона от 27 июля 2010 г."&amp;" N 190-ФЗ ""О теплоснабжении"", теплоснабжающей организации, теплосетевой организации в ценовых зонах теплоснабжения. "&amp;"Указывается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
"&amp;"Указываются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"&amp;"цены (тарифа), источник официального опубликования решения об установлении цены (тарифа) в сфере теплоснабжения.","По данной форме раскрывается в том числе информация о плате за подключение (технологическое присоединение) к системе теплоснабжения, применяемой в случае, установленном частью 9 статьи"&amp;" 23 4 Федерального закона от 27 июля 2010 г. N 190-ФЗ ""О теплоснабжении"".
"&amp;"По данной форме раскрывается в том числе информация о тарифах на товары (услуги) в сфере теплоснабжения в случаях, указанных частях 12 1 - 12 4 статьи 10 от 27 июля 2010 г. N 190-ФЗ"&amp;" Федерального закона ""О теплоснабжении"", теплоснабжающей организации, теплосетевой организации в ценовых зонах теплоснабжения.
"&amp;"В отношении платы за подключение в расчете на единицу мощности тепловой энергии величина платы указывается в тыс.руб./Гкал/ч; в отношении платы за подключение в индивидуальном"&amp;" порядке - в тыс.руб.; в отношении льготного размера платы за подключение - в руб.
"&amp;"Указывается наименование тарифа в случае расчета нескольких тарифов. 
"&amp;"В случае наличия нескольких тарифов информация по ним указывается в отдельных строках.")</f>
        <v>По данной форме раскрывается в том числе информация о тарифах на товары (услуги) в сфере теплоснабжения в случаях, указанных в частях 12 1 - 12 4 статьи 10 Федерального закона от 27 июля 2010 г. N 190-ФЗ "О теплоснабжении", теплоснабжающей организации, теплосетевой организации в ценовых зонах теплоснабжения. 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цены (тарифа), источник официального опубликования решения об установлении цены (тарифа) в сфере теплоснабжения.</v>
      </c>
      <c r="AW45" s="18"/>
      <c r="AX45" s="18" t="str">
        <f t="shared" ref="AX45:AX51" si="2">IF(T45="","",T45)</f>
        <v>Наименование тарифа</v>
      </c>
      <c r="AY45" s="18"/>
      <c r="AZ45" s="18"/>
    </row>
    <row r="46" spans="1:52" ht="21" customHeight="1">
      <c r="A46" s="9" t="s">
        <v>62</v>
      </c>
      <c r="B46" s="9" t="s">
        <v>63</v>
      </c>
      <c r="C46" s="9"/>
      <c r="D46" s="9"/>
      <c r="E46" s="162"/>
      <c r="F46" s="161">
        <v>1</v>
      </c>
      <c r="G46" s="9"/>
      <c r="H46" s="9"/>
      <c r="I46" s="9"/>
      <c r="J46" s="9"/>
      <c r="K46" s="9"/>
      <c r="L46" s="10"/>
      <c r="M46" s="11"/>
      <c r="N46" s="11"/>
      <c r="O46" s="11"/>
      <c r="P46" s="2"/>
      <c r="Q46" s="19"/>
      <c r="R46" s="20"/>
      <c r="S46" s="14" t="str">
        <f>INDEX(PT_DIFFERENTIATION_NUM_TER,MATCH(B46,PT_DIFFERENTIATION_TER_ID,0))</f>
        <v>1.1</v>
      </c>
      <c r="T46" s="21" t="s">
        <v>2</v>
      </c>
      <c r="U46" s="16"/>
      <c r="V46" s="158"/>
      <c r="W46" s="158"/>
      <c r="X46" s="158"/>
      <c r="Y46" s="158"/>
      <c r="Z46" s="158"/>
      <c r="AA46" s="159"/>
      <c r="AB46" s="160" t="str">
        <f>INDEX(PT_DIFFERENTIATION_TER,MATCH(B46,PT_DIFFERENTIATION_TER_ID,0))</f>
        <v>без дифференциации</v>
      </c>
      <c r="AC46" s="158"/>
      <c r="AD46" s="158"/>
      <c r="AE46" s="158"/>
      <c r="AF46" s="158"/>
      <c r="AG46" s="158"/>
      <c r="AH46" s="158"/>
      <c r="AI46" s="158"/>
      <c r="AJ46" s="158"/>
      <c r="AK46" s="158"/>
      <c r="AL46" s="158"/>
      <c r="AM46" s="158"/>
      <c r="AN46" s="158"/>
      <c r="AO46" s="158"/>
      <c r="AP46" s="158"/>
      <c r="AQ46" s="158"/>
      <c r="AR46" s="158"/>
      <c r="AS46" s="158"/>
      <c r="AT46" s="159"/>
      <c r="AU46" s="17" t="s">
        <v>3</v>
      </c>
      <c r="AW46" s="18"/>
      <c r="AX46" s="18" t="str">
        <f t="shared" si="2"/>
        <v>Территория действия тарифа</v>
      </c>
      <c r="AY46" s="18"/>
      <c r="AZ46" s="18"/>
    </row>
    <row r="47" spans="1:52" ht="23.25" customHeight="1">
      <c r="A47" s="9" t="s">
        <v>62</v>
      </c>
      <c r="B47" s="9" t="s">
        <v>63</v>
      </c>
      <c r="C47" s="9" t="s">
        <v>64</v>
      </c>
      <c r="D47" s="9"/>
      <c r="E47" s="162"/>
      <c r="F47" s="162"/>
      <c r="G47" s="161">
        <v>1</v>
      </c>
      <c r="H47" s="9"/>
      <c r="I47" s="9"/>
      <c r="J47" s="9"/>
      <c r="K47" s="9"/>
      <c r="L47" s="10"/>
      <c r="M47" s="11"/>
      <c r="N47" s="11"/>
      <c r="O47" s="11"/>
      <c r="P47" s="22"/>
      <c r="Q47" s="19"/>
      <c r="R47" s="20"/>
      <c r="S47" s="14" t="str">
        <f>INDEX(PT_DIFFERENTIATION_NUM_CS,MATCH(C47,PT_DIFFERENTIATION_CS_ID,0))</f>
        <v>1.1.1</v>
      </c>
      <c r="T47" s="23" t="s">
        <v>4</v>
      </c>
      <c r="U47" s="16"/>
      <c r="V47" s="158"/>
      <c r="W47" s="158"/>
      <c r="X47" s="158"/>
      <c r="Y47" s="158"/>
      <c r="Z47" s="158"/>
      <c r="AA47" s="159"/>
      <c r="AB47" s="160" t="str">
        <f>INDEX(PT_DIFFERENTIATION_CS,MATCH(C47,PT_DIFFERENTIATION_CS_ID,0))</f>
        <v>без дифференциации</v>
      </c>
      <c r="AC47" s="158"/>
      <c r="AD47" s="158"/>
      <c r="AE47" s="158"/>
      <c r="AF47" s="158"/>
      <c r="AG47" s="158"/>
      <c r="AH47" s="158"/>
      <c r="AI47" s="158"/>
      <c r="AJ47" s="158"/>
      <c r="AK47" s="158"/>
      <c r="AL47" s="158"/>
      <c r="AM47" s="158"/>
      <c r="AN47" s="158"/>
      <c r="AO47" s="158"/>
      <c r="AP47" s="158"/>
      <c r="AQ47" s="158"/>
      <c r="AR47" s="158"/>
      <c r="AS47" s="158"/>
      <c r="AT47" s="159"/>
      <c r="AU47" s="17" t="s">
        <v>5</v>
      </c>
      <c r="AW47" s="18"/>
      <c r="AX47" s="18" t="str">
        <f t="shared" si="2"/>
        <v xml:space="preserve">Наименование системы теплоснабжения </v>
      </c>
      <c r="AY47" s="18"/>
      <c r="AZ47" s="18"/>
    </row>
    <row r="48" spans="1:52" ht="21" customHeight="1">
      <c r="A48" s="9" t="s">
        <v>62</v>
      </c>
      <c r="B48" s="9" t="s">
        <v>63</v>
      </c>
      <c r="C48" s="9" t="s">
        <v>64</v>
      </c>
      <c r="D48" s="9" t="s">
        <v>65</v>
      </c>
      <c r="E48" s="162"/>
      <c r="F48" s="162"/>
      <c r="G48" s="162"/>
      <c r="H48" s="161">
        <v>1</v>
      </c>
      <c r="I48" s="9"/>
      <c r="J48" s="9"/>
      <c r="K48" s="9"/>
      <c r="L48" s="10"/>
      <c r="M48" s="11"/>
      <c r="N48" s="11"/>
      <c r="O48" s="11"/>
      <c r="P48" s="22"/>
      <c r="Q48" s="19"/>
      <c r="R48" s="20"/>
      <c r="S48" s="14" t="str">
        <f>INDEX(PT_DIFFERENTIATION_NUM_IST_TE,MATCH(D48,PT_DIFFERENTIATION_IST_TE_ID,0))</f>
        <v>1.1.1.1</v>
      </c>
      <c r="T48" s="24" t="s">
        <v>6</v>
      </c>
      <c r="U48" s="16"/>
      <c r="V48" s="158"/>
      <c r="W48" s="158"/>
      <c r="X48" s="158"/>
      <c r="Y48" s="158"/>
      <c r="Z48" s="158"/>
      <c r="AA48" s="159"/>
      <c r="AB48" s="160" t="str">
        <f>INDEX(PT_DIFFERENTIATION_IST_TE,MATCH(D48,PT_DIFFERENTIATION_IST_TE_ID,0))</f>
        <v>без дифференциации</v>
      </c>
      <c r="AC48" s="158"/>
      <c r="AD48" s="158"/>
      <c r="AE48" s="158"/>
      <c r="AF48" s="158"/>
      <c r="AG48" s="158"/>
      <c r="AH48" s="158"/>
      <c r="AI48" s="158"/>
      <c r="AJ48" s="158"/>
      <c r="AK48" s="158"/>
      <c r="AL48" s="158"/>
      <c r="AM48" s="158"/>
      <c r="AN48" s="158"/>
      <c r="AO48" s="158"/>
      <c r="AP48" s="158"/>
      <c r="AQ48" s="158"/>
      <c r="AR48" s="158"/>
      <c r="AS48" s="158"/>
      <c r="AT48" s="159"/>
      <c r="AU48" s="17" t="s">
        <v>7</v>
      </c>
      <c r="AW48" s="18"/>
      <c r="AX48" s="18" t="str">
        <f t="shared" si="2"/>
        <v xml:space="preserve">Источник тепловой энергии  </v>
      </c>
      <c r="AY48" s="18"/>
      <c r="AZ48" s="18"/>
    </row>
    <row r="49" spans="1:52" s="7" customFormat="1" ht="0" hidden="1" customHeight="1">
      <c r="A49" s="25" t="s">
        <v>62</v>
      </c>
      <c r="B49" s="25" t="s">
        <v>63</v>
      </c>
      <c r="C49" s="25" t="s">
        <v>64</v>
      </c>
      <c r="D49" s="25" t="s">
        <v>65</v>
      </c>
      <c r="E49" s="162"/>
      <c r="F49" s="162"/>
      <c r="G49" s="162"/>
      <c r="H49" s="162"/>
      <c r="I49" s="139" t="str">
        <f>S48&amp;".1"</f>
        <v>1.1.1.1.1</v>
      </c>
      <c r="J49" s="25"/>
      <c r="K49" s="25"/>
      <c r="L49" s="26" t="s">
        <v>8</v>
      </c>
      <c r="P49" s="154">
        <v>1</v>
      </c>
      <c r="Q49" s="27"/>
      <c r="R49" s="28"/>
      <c r="S49" s="29"/>
      <c r="T49" s="30"/>
      <c r="U49" s="31"/>
      <c r="V49" s="155"/>
      <c r="W49" s="155"/>
      <c r="X49" s="155"/>
      <c r="Y49" s="155"/>
      <c r="Z49" s="155"/>
      <c r="AA49" s="156"/>
      <c r="AB49" s="157"/>
      <c r="AC49" s="155"/>
      <c r="AD49" s="155"/>
      <c r="AE49" s="155"/>
      <c r="AF49" s="155"/>
      <c r="AG49" s="155"/>
      <c r="AH49" s="155"/>
      <c r="AI49" s="155"/>
      <c r="AJ49" s="155"/>
      <c r="AK49" s="155"/>
      <c r="AL49" s="155"/>
      <c r="AM49" s="155"/>
      <c r="AN49" s="155"/>
      <c r="AO49" s="155"/>
      <c r="AP49" s="155"/>
      <c r="AQ49" s="155"/>
      <c r="AR49" s="155"/>
      <c r="AS49" s="155"/>
      <c r="AT49" s="156"/>
      <c r="AU49" s="32"/>
      <c r="AW49" s="18"/>
      <c r="AX49" s="18" t="str">
        <f t="shared" si="2"/>
        <v/>
      </c>
      <c r="AY49" s="18"/>
      <c r="AZ49" s="18"/>
    </row>
    <row r="50" spans="1:52" s="7" customFormat="1" ht="0" hidden="1" customHeight="1">
      <c r="A50" s="25" t="s">
        <v>62</v>
      </c>
      <c r="B50" s="25" t="s">
        <v>63</v>
      </c>
      <c r="C50" s="25" t="s">
        <v>64</v>
      </c>
      <c r="D50" s="25" t="s">
        <v>65</v>
      </c>
      <c r="E50" s="162"/>
      <c r="F50" s="162"/>
      <c r="G50" s="162"/>
      <c r="H50" s="162"/>
      <c r="I50" s="163"/>
      <c r="J50" s="139" t="str">
        <f>S48&amp;".1"</f>
        <v>1.1.1.1.1</v>
      </c>
      <c r="K50" s="25"/>
      <c r="L50" s="26"/>
      <c r="P50" s="154"/>
      <c r="Q50" s="154">
        <v>1</v>
      </c>
      <c r="R50" s="33"/>
      <c r="S50" s="29"/>
      <c r="T50" s="34"/>
      <c r="U50" s="31"/>
      <c r="V50" s="155"/>
      <c r="W50" s="155"/>
      <c r="X50" s="155"/>
      <c r="Y50" s="155"/>
      <c r="Z50" s="155"/>
      <c r="AA50" s="156"/>
      <c r="AB50" s="157"/>
      <c r="AC50" s="155"/>
      <c r="AD50" s="155"/>
      <c r="AE50" s="155"/>
      <c r="AF50" s="155"/>
      <c r="AG50" s="155"/>
      <c r="AH50" s="155"/>
      <c r="AI50" s="155"/>
      <c r="AJ50" s="155"/>
      <c r="AK50" s="155"/>
      <c r="AL50" s="155"/>
      <c r="AM50" s="155"/>
      <c r="AN50" s="155"/>
      <c r="AO50" s="155"/>
      <c r="AP50" s="155"/>
      <c r="AQ50" s="155"/>
      <c r="AR50" s="155"/>
      <c r="AS50" s="155"/>
      <c r="AT50" s="156"/>
      <c r="AU50" s="32"/>
      <c r="AW50" s="18"/>
      <c r="AX50" s="18" t="str">
        <f t="shared" si="2"/>
        <v/>
      </c>
      <c r="AY50" s="18"/>
      <c r="AZ50" s="18"/>
    </row>
    <row r="51" spans="1:52" ht="21" customHeight="1">
      <c r="A51" s="9" t="s">
        <v>62</v>
      </c>
      <c r="B51" s="9" t="s">
        <v>63</v>
      </c>
      <c r="C51" s="9" t="s">
        <v>64</v>
      </c>
      <c r="D51" s="9" t="s">
        <v>65</v>
      </c>
      <c r="E51" s="162"/>
      <c r="F51" s="162"/>
      <c r="G51" s="162"/>
      <c r="H51" s="162"/>
      <c r="I51" s="163"/>
      <c r="J51" s="163"/>
      <c r="K51" s="139" t="str">
        <f>S48&amp;".1"</f>
        <v>1.1.1.1.1</v>
      </c>
      <c r="L51" s="10"/>
      <c r="P51" s="154"/>
      <c r="Q51" s="154"/>
      <c r="R51" s="33">
        <v>1</v>
      </c>
      <c r="S51" s="142" t="str">
        <f>$K51</f>
        <v>1.1.1.1.1</v>
      </c>
      <c r="T51" s="145" t="s">
        <v>66</v>
      </c>
      <c r="U51" s="16"/>
      <c r="V51" s="35"/>
      <c r="W51" s="36"/>
      <c r="X51" s="37"/>
      <c r="Y51" s="38" t="s">
        <v>9</v>
      </c>
      <c r="Z51" s="37"/>
      <c r="AA51" s="38" t="s">
        <v>9</v>
      </c>
      <c r="AB51" s="135" t="s">
        <v>10</v>
      </c>
      <c r="AC51" s="137"/>
      <c r="AD51" s="138">
        <v>1</v>
      </c>
      <c r="AE51" s="150" t="s">
        <v>67</v>
      </c>
      <c r="AF51" s="135" t="s">
        <v>10</v>
      </c>
      <c r="AG51" s="137"/>
      <c r="AH51" s="138">
        <v>1</v>
      </c>
      <c r="AI51" s="150" t="s">
        <v>67</v>
      </c>
      <c r="AJ51" s="135" t="s">
        <v>10</v>
      </c>
      <c r="AK51" s="41"/>
      <c r="AL51" s="39">
        <v>1</v>
      </c>
      <c r="AM51" s="104"/>
      <c r="AN51" s="35">
        <v>162.83000000000001</v>
      </c>
      <c r="AO51" s="36">
        <v>135.69</v>
      </c>
      <c r="AP51" s="37">
        <v>45292.412314814814</v>
      </c>
      <c r="AQ51" s="38" t="s">
        <v>9</v>
      </c>
      <c r="AR51" s="37">
        <v>45657.412488425929</v>
      </c>
      <c r="AS51" s="38" t="s">
        <v>9</v>
      </c>
      <c r="AT51" s="42"/>
      <c r="AU51" s="151" t="s">
        <v>68</v>
      </c>
      <c r="AV51" s="7" t="e">
        <f ca="1">STRCHECKDATE(V54:AT54)</f>
        <v>#NAME?</v>
      </c>
      <c r="AW51" s="18"/>
      <c r="AX51" s="18" t="str">
        <f t="shared" si="2"/>
        <v>Расходы на проведение мероприятий по подключению объектов заявителей</v>
      </c>
      <c r="AY51" s="18"/>
      <c r="AZ51" s="18"/>
    </row>
    <row r="52" spans="1:52" ht="11.25" customHeight="1">
      <c r="A52" s="9" t="s">
        <v>62</v>
      </c>
      <c r="B52" s="9"/>
      <c r="C52" s="9"/>
      <c r="D52" s="9"/>
      <c r="E52" s="162"/>
      <c r="F52" s="162"/>
      <c r="G52" s="162"/>
      <c r="H52" s="162"/>
      <c r="I52" s="163"/>
      <c r="J52" s="163"/>
      <c r="K52" s="139"/>
      <c r="L52" s="10"/>
      <c r="P52" s="154"/>
      <c r="Q52" s="154"/>
      <c r="R52" s="33"/>
      <c r="S52" s="143"/>
      <c r="T52" s="146"/>
      <c r="U52" s="16"/>
      <c r="V52" s="43"/>
      <c r="W52" s="48"/>
      <c r="X52" s="43"/>
      <c r="Y52" s="43"/>
      <c r="Z52" s="43"/>
      <c r="AA52" s="43"/>
      <c r="AB52" s="135"/>
      <c r="AC52" s="137"/>
      <c r="AD52" s="138"/>
      <c r="AE52" s="150"/>
      <c r="AF52" s="135"/>
      <c r="AG52" s="137"/>
      <c r="AH52" s="138"/>
      <c r="AI52" s="150"/>
      <c r="AJ52" s="135"/>
      <c r="AK52" s="45"/>
      <c r="AL52" s="46"/>
      <c r="AM52" s="47" t="s">
        <v>12</v>
      </c>
      <c r="AN52" s="43"/>
      <c r="AO52" s="48"/>
      <c r="AP52" s="43"/>
      <c r="AQ52" s="43"/>
      <c r="AR52" s="43"/>
      <c r="AS52" s="43"/>
      <c r="AT52" s="49"/>
      <c r="AU52" s="152"/>
      <c r="AW52" s="18"/>
      <c r="AX52" s="18"/>
      <c r="AY52" s="18"/>
      <c r="AZ52" s="18"/>
    </row>
    <row r="53" spans="1:52" ht="11.25" customHeight="1">
      <c r="A53" s="9" t="s">
        <v>62</v>
      </c>
      <c r="B53" s="9"/>
      <c r="C53" s="9"/>
      <c r="D53" s="9"/>
      <c r="E53" s="162"/>
      <c r="F53" s="162"/>
      <c r="G53" s="162"/>
      <c r="H53" s="162"/>
      <c r="I53" s="163"/>
      <c r="J53" s="163"/>
      <c r="K53" s="139"/>
      <c r="L53" s="10"/>
      <c r="P53" s="154"/>
      <c r="Q53" s="154"/>
      <c r="R53" s="33"/>
      <c r="S53" s="143"/>
      <c r="T53" s="146"/>
      <c r="U53" s="16"/>
      <c r="V53" s="43"/>
      <c r="W53" s="48"/>
      <c r="X53" s="43"/>
      <c r="Y53" s="43"/>
      <c r="Z53" s="43"/>
      <c r="AA53" s="43"/>
      <c r="AB53" s="135"/>
      <c r="AC53" s="137"/>
      <c r="AD53" s="138"/>
      <c r="AE53" s="150"/>
      <c r="AF53" s="135"/>
      <c r="AG53" s="50"/>
      <c r="AH53" s="47"/>
      <c r="AI53" s="47" t="s">
        <v>13</v>
      </c>
      <c r="AJ53" s="43"/>
      <c r="AK53" s="43"/>
      <c r="AL53" s="43"/>
      <c r="AM53" s="43"/>
      <c r="AN53" s="43"/>
      <c r="AO53" s="48"/>
      <c r="AP53" s="43"/>
      <c r="AQ53" s="43"/>
      <c r="AR53" s="43"/>
      <c r="AS53" s="43"/>
      <c r="AT53" s="49"/>
      <c r="AU53" s="152"/>
      <c r="AW53" s="18"/>
      <c r="AX53" s="18"/>
      <c r="AY53" s="18"/>
      <c r="AZ53" s="18"/>
    </row>
    <row r="54" spans="1:52" ht="11.25" customHeight="1">
      <c r="A54" s="9" t="s">
        <v>62</v>
      </c>
      <c r="B54" s="9" t="s">
        <v>63</v>
      </c>
      <c r="C54" s="9" t="s">
        <v>64</v>
      </c>
      <c r="D54" s="9" t="s">
        <v>65</v>
      </c>
      <c r="E54" s="162"/>
      <c r="F54" s="162"/>
      <c r="G54" s="162"/>
      <c r="H54" s="162"/>
      <c r="I54" s="163"/>
      <c r="J54" s="163"/>
      <c r="K54" s="139"/>
      <c r="L54" s="10"/>
      <c r="P54" s="154"/>
      <c r="Q54" s="154"/>
      <c r="R54" s="33"/>
      <c r="S54" s="144"/>
      <c r="T54" s="147"/>
      <c r="U54" s="16"/>
      <c r="V54" s="43"/>
      <c r="W54" s="54" t="str">
        <f>X51&amp;"-"&amp;Z51</f>
        <v>-</v>
      </c>
      <c r="X54" s="43"/>
      <c r="Y54" s="43"/>
      <c r="Z54" s="43"/>
      <c r="AA54" s="43"/>
      <c r="AB54" s="135"/>
      <c r="AC54" s="52"/>
      <c r="AD54" s="53"/>
      <c r="AE54" s="47" t="s">
        <v>14</v>
      </c>
      <c r="AF54" s="43"/>
      <c r="AG54" s="43"/>
      <c r="AH54" s="43"/>
      <c r="AI54" s="43"/>
      <c r="AJ54" s="43"/>
      <c r="AK54" s="43"/>
      <c r="AL54" s="43"/>
      <c r="AM54" s="43"/>
      <c r="AN54" s="43"/>
      <c r="AO54" s="54" t="str">
        <f>AP51&amp;"-"&amp;AR51</f>
        <v>45292,4123148148-45657,4124884259</v>
      </c>
      <c r="AP54" s="43"/>
      <c r="AQ54" s="43"/>
      <c r="AR54" s="43"/>
      <c r="AS54" s="43"/>
      <c r="AT54" s="55"/>
      <c r="AU54" s="152"/>
      <c r="AW54" s="18"/>
      <c r="AX54" s="18" t="str">
        <f>IF(T54="","",T54)</f>
        <v/>
      </c>
      <c r="AY54" s="18"/>
      <c r="AZ54" s="18"/>
    </row>
    <row r="55" spans="1:52" ht="14.25" customHeight="1">
      <c r="A55" s="9"/>
      <c r="B55" s="9"/>
      <c r="C55" s="9"/>
      <c r="D55" s="9"/>
      <c r="E55" s="162"/>
      <c r="F55" s="162"/>
      <c r="G55" s="162"/>
      <c r="H55" s="162"/>
      <c r="I55" s="163"/>
      <c r="J55" s="163"/>
      <c r="K55" s="139" t="str">
        <f>S48&amp;".2"</f>
        <v>1.1.1.1.2</v>
      </c>
      <c r="L55" s="10"/>
      <c r="P55" s="154"/>
      <c r="Q55" s="154"/>
      <c r="R55" s="140" t="s">
        <v>69</v>
      </c>
      <c r="S55" s="142" t="str">
        <f>$K55</f>
        <v>1.1.1.1.2</v>
      </c>
      <c r="T55" s="145" t="s">
        <v>70</v>
      </c>
      <c r="U55" s="16"/>
      <c r="V55" s="35"/>
      <c r="W55" s="36"/>
      <c r="X55" s="148"/>
      <c r="Y55" s="135" t="s">
        <v>9</v>
      </c>
      <c r="Z55" s="148"/>
      <c r="AA55" s="135" t="s">
        <v>9</v>
      </c>
      <c r="AB55" s="135" t="s">
        <v>10</v>
      </c>
      <c r="AC55" s="137"/>
      <c r="AD55" s="138">
        <v>1</v>
      </c>
      <c r="AE55" s="134" t="s">
        <v>71</v>
      </c>
      <c r="AF55" s="135" t="s">
        <v>10</v>
      </c>
      <c r="AG55" s="137"/>
      <c r="AH55" s="138">
        <v>1</v>
      </c>
      <c r="AI55" s="134" t="s">
        <v>72</v>
      </c>
      <c r="AJ55" s="135" t="s">
        <v>10</v>
      </c>
      <c r="AK55" s="41"/>
      <c r="AL55" s="39">
        <v>1</v>
      </c>
      <c r="AM55" s="40" t="s">
        <v>73</v>
      </c>
      <c r="AN55" s="35">
        <v>24033.53</v>
      </c>
      <c r="AO55" s="36">
        <v>20027.939999999999</v>
      </c>
      <c r="AP55" s="37">
        <v>45292.412673611114</v>
      </c>
      <c r="AQ55" s="38" t="s">
        <v>9</v>
      </c>
      <c r="AR55" s="37">
        <v>45657.412905092591</v>
      </c>
      <c r="AS55" s="38" t="s">
        <v>9</v>
      </c>
      <c r="AT55" s="42"/>
      <c r="AU55" s="151" t="s">
        <v>11</v>
      </c>
      <c r="AV55" s="7" t="e">
        <f ca="1">STRCHECKDATE(V58:AT58)</f>
        <v>#NAME?</v>
      </c>
      <c r="AW55" s="18"/>
      <c r="AX55" s="18" t="str">
        <f>IF(T55="","",T55)</f>
        <v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v>
      </c>
      <c r="AY55" s="18"/>
      <c r="AZ55" s="18"/>
    </row>
    <row r="56" spans="1:52" ht="14.25" hidden="1" customHeight="1">
      <c r="A56" s="9"/>
      <c r="B56" s="9"/>
      <c r="C56" s="9"/>
      <c r="D56" s="9"/>
      <c r="E56" s="162"/>
      <c r="F56" s="162"/>
      <c r="G56" s="162"/>
      <c r="H56" s="162"/>
      <c r="I56" s="163"/>
      <c r="J56" s="163"/>
      <c r="K56" s="139" t="str">
        <f>S48&amp;".1"</f>
        <v>1.1.1.1.1</v>
      </c>
      <c r="L56" s="10"/>
      <c r="P56" s="154"/>
      <c r="Q56" s="154"/>
      <c r="R56" s="141"/>
      <c r="S56" s="143"/>
      <c r="T56" s="146"/>
      <c r="U56" s="16"/>
      <c r="V56" s="43"/>
      <c r="W56" s="44"/>
      <c r="X56" s="148"/>
      <c r="Y56" s="135"/>
      <c r="Z56" s="148"/>
      <c r="AA56" s="135"/>
      <c r="AB56" s="135"/>
      <c r="AC56" s="137"/>
      <c r="AD56" s="138"/>
      <c r="AE56" s="134"/>
      <c r="AF56" s="135"/>
      <c r="AG56" s="137"/>
      <c r="AH56" s="138"/>
      <c r="AI56" s="134"/>
      <c r="AJ56" s="135"/>
      <c r="AK56" s="45"/>
      <c r="AL56" s="46"/>
      <c r="AM56" s="47" t="s">
        <v>12</v>
      </c>
      <c r="AN56" s="43"/>
      <c r="AO56" s="48"/>
      <c r="AP56" s="43"/>
      <c r="AQ56" s="43"/>
      <c r="AR56" s="43"/>
      <c r="AS56" s="43"/>
      <c r="AT56" s="49"/>
      <c r="AU56" s="152"/>
      <c r="AW56" s="18"/>
      <c r="AX56" s="18"/>
      <c r="AY56" s="18"/>
      <c r="AZ56" s="18"/>
    </row>
    <row r="57" spans="1:52" ht="14.25" customHeight="1">
      <c r="A57" s="9"/>
      <c r="B57" s="9"/>
      <c r="C57" s="9"/>
      <c r="D57" s="9"/>
      <c r="E57" s="162"/>
      <c r="F57" s="162"/>
      <c r="G57" s="162"/>
      <c r="H57" s="162"/>
      <c r="I57" s="163"/>
      <c r="J57" s="163"/>
      <c r="K57" s="139" t="str">
        <f>S48&amp;".1"</f>
        <v>1.1.1.1.1</v>
      </c>
      <c r="L57" s="10"/>
      <c r="P57" s="154"/>
      <c r="Q57" s="154"/>
      <c r="R57" s="141"/>
      <c r="S57" s="143"/>
      <c r="T57" s="146"/>
      <c r="U57" s="16"/>
      <c r="V57" s="43"/>
      <c r="W57" s="44"/>
      <c r="X57" s="148"/>
      <c r="Y57" s="135"/>
      <c r="Z57" s="148"/>
      <c r="AA57" s="135"/>
      <c r="AB57" s="135"/>
      <c r="AC57" s="137"/>
      <c r="AD57" s="138"/>
      <c r="AE57" s="134"/>
      <c r="AF57" s="135"/>
      <c r="AG57" s="50"/>
      <c r="AH57" s="47"/>
      <c r="AI57" s="47" t="s">
        <v>13</v>
      </c>
      <c r="AJ57" s="43"/>
      <c r="AK57" s="43"/>
      <c r="AL57" s="43"/>
      <c r="AM57" s="43"/>
      <c r="AN57" s="43"/>
      <c r="AO57" s="48"/>
      <c r="AP57" s="43"/>
      <c r="AQ57" s="43"/>
      <c r="AR57" s="43"/>
      <c r="AS57" s="43"/>
      <c r="AT57" s="49"/>
      <c r="AU57" s="152"/>
      <c r="AW57" s="18"/>
      <c r="AX57" s="18"/>
      <c r="AY57" s="18"/>
      <c r="AZ57" s="18"/>
    </row>
    <row r="58" spans="1:52" ht="14.25" customHeight="1">
      <c r="A58" s="9"/>
      <c r="B58" s="9"/>
      <c r="C58" s="9"/>
      <c r="D58" s="9"/>
      <c r="E58" s="162"/>
      <c r="F58" s="162"/>
      <c r="G58" s="162"/>
      <c r="H58" s="162"/>
      <c r="I58" s="163"/>
      <c r="J58" s="163"/>
      <c r="K58" s="139" t="str">
        <f>S48&amp;".1"</f>
        <v>1.1.1.1.1</v>
      </c>
      <c r="L58" s="10"/>
      <c r="P58" s="154"/>
      <c r="Q58" s="154"/>
      <c r="R58" s="141"/>
      <c r="S58" s="144"/>
      <c r="T58" s="147"/>
      <c r="U58" s="16"/>
      <c r="V58" s="43"/>
      <c r="W58" s="51" t="str">
        <f>X55&amp;"-"&amp;Z55</f>
        <v>-</v>
      </c>
      <c r="X58" s="149"/>
      <c r="Y58" s="135"/>
      <c r="Z58" s="149"/>
      <c r="AA58" s="135"/>
      <c r="AB58" s="135"/>
      <c r="AC58" s="52"/>
      <c r="AD58" s="53"/>
      <c r="AE58" s="47" t="s">
        <v>14</v>
      </c>
      <c r="AF58" s="43"/>
      <c r="AG58" s="43"/>
      <c r="AH58" s="43"/>
      <c r="AI58" s="43"/>
      <c r="AJ58" s="43"/>
      <c r="AK58" s="43"/>
      <c r="AL58" s="43"/>
      <c r="AM58" s="43"/>
      <c r="AN58" s="43"/>
      <c r="AO58" s="54" t="str">
        <f>AP55&amp;"-"&amp;AR55</f>
        <v>45292,4126736111-45657,4129050926</v>
      </c>
      <c r="AP58" s="43"/>
      <c r="AQ58" s="43"/>
      <c r="AR58" s="43"/>
      <c r="AS58" s="43"/>
      <c r="AT58" s="55"/>
      <c r="AU58" s="152"/>
      <c r="AW58" s="18"/>
      <c r="AX58" s="18" t="str">
        <f>IF(T58="","",T58)</f>
        <v/>
      </c>
      <c r="AY58" s="18"/>
      <c r="AZ58" s="18"/>
    </row>
    <row r="59" spans="1:52" ht="14.25" customHeight="1">
      <c r="A59" s="9"/>
      <c r="B59" s="9"/>
      <c r="C59" s="9"/>
      <c r="D59" s="9"/>
      <c r="E59" s="162"/>
      <c r="F59" s="162"/>
      <c r="G59" s="162"/>
      <c r="H59" s="162"/>
      <c r="I59" s="163"/>
      <c r="J59" s="163"/>
      <c r="K59" s="139" t="str">
        <f>S48&amp;".3"</f>
        <v>1.1.1.1.3</v>
      </c>
      <c r="L59" s="10"/>
      <c r="P59" s="154"/>
      <c r="Q59" s="154"/>
      <c r="R59" s="140" t="s">
        <v>69</v>
      </c>
      <c r="S59" s="142" t="str">
        <f>$K59</f>
        <v>1.1.1.1.3</v>
      </c>
      <c r="T59" s="145" t="s">
        <v>70</v>
      </c>
      <c r="U59" s="16"/>
      <c r="V59" s="35"/>
      <c r="W59" s="36"/>
      <c r="X59" s="148"/>
      <c r="Y59" s="135" t="s">
        <v>9</v>
      </c>
      <c r="Z59" s="148"/>
      <c r="AA59" s="135" t="s">
        <v>9</v>
      </c>
      <c r="AB59" s="135" t="s">
        <v>10</v>
      </c>
      <c r="AC59" s="137"/>
      <c r="AD59" s="138">
        <v>1</v>
      </c>
      <c r="AE59" s="134" t="s">
        <v>71</v>
      </c>
      <c r="AF59" s="135" t="s">
        <v>10</v>
      </c>
      <c r="AG59" s="137"/>
      <c r="AH59" s="138">
        <v>1</v>
      </c>
      <c r="AI59" s="134" t="s">
        <v>74</v>
      </c>
      <c r="AJ59" s="135" t="s">
        <v>10</v>
      </c>
      <c r="AK59" s="41"/>
      <c r="AL59" s="39">
        <v>1</v>
      </c>
      <c r="AM59" s="40" t="s">
        <v>73</v>
      </c>
      <c r="AN59" s="35">
        <v>19952.288</v>
      </c>
      <c r="AO59" s="36">
        <v>16162.74</v>
      </c>
      <c r="AP59" s="37">
        <v>45292.41306712963</v>
      </c>
      <c r="AQ59" s="38" t="s">
        <v>9</v>
      </c>
      <c r="AR59" s="37">
        <v>45657.413124999999</v>
      </c>
      <c r="AS59" s="38" t="s">
        <v>9</v>
      </c>
      <c r="AT59" s="42"/>
      <c r="AU59" s="151" t="s">
        <v>11</v>
      </c>
      <c r="AV59" s="7" t="e">
        <f ca="1">STRCHECKDATE(V62:AT62)</f>
        <v>#NAME?</v>
      </c>
      <c r="AW59" s="18"/>
      <c r="AX59" s="18" t="str">
        <f>IF(T59="","",T59)</f>
        <v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v>
      </c>
      <c r="AY59" s="18"/>
      <c r="AZ59" s="18"/>
    </row>
    <row r="60" spans="1:52" ht="14.25" hidden="1" customHeight="1">
      <c r="A60" s="9"/>
      <c r="B60" s="9"/>
      <c r="C60" s="9"/>
      <c r="D60" s="9"/>
      <c r="E60" s="162"/>
      <c r="F60" s="162"/>
      <c r="G60" s="162"/>
      <c r="H60" s="162"/>
      <c r="I60" s="163"/>
      <c r="J60" s="163"/>
      <c r="K60" s="139" t="str">
        <f>S48&amp;".2"</f>
        <v>1.1.1.1.2</v>
      </c>
      <c r="L60" s="10"/>
      <c r="P60" s="154"/>
      <c r="Q60" s="154"/>
      <c r="R60" s="141"/>
      <c r="S60" s="143"/>
      <c r="T60" s="146"/>
      <c r="U60" s="16"/>
      <c r="V60" s="43"/>
      <c r="W60" s="44"/>
      <c r="X60" s="148"/>
      <c r="Y60" s="135"/>
      <c r="Z60" s="148"/>
      <c r="AA60" s="135"/>
      <c r="AB60" s="135"/>
      <c r="AC60" s="137"/>
      <c r="AD60" s="138"/>
      <c r="AE60" s="134"/>
      <c r="AF60" s="135"/>
      <c r="AG60" s="137"/>
      <c r="AH60" s="138"/>
      <c r="AI60" s="134"/>
      <c r="AJ60" s="135"/>
      <c r="AK60" s="45"/>
      <c r="AL60" s="46"/>
      <c r="AM60" s="47" t="s">
        <v>12</v>
      </c>
      <c r="AN60" s="43"/>
      <c r="AO60" s="48"/>
      <c r="AP60" s="43"/>
      <c r="AQ60" s="43"/>
      <c r="AR60" s="43"/>
      <c r="AS60" s="43"/>
      <c r="AT60" s="49"/>
      <c r="AU60" s="152"/>
      <c r="AW60" s="18"/>
      <c r="AX60" s="18"/>
      <c r="AY60" s="18"/>
      <c r="AZ60" s="18"/>
    </row>
    <row r="61" spans="1:52" ht="14.25" customHeight="1">
      <c r="A61" s="9"/>
      <c r="B61" s="9"/>
      <c r="C61" s="9"/>
      <c r="D61" s="9"/>
      <c r="E61" s="162"/>
      <c r="F61" s="162"/>
      <c r="G61" s="162"/>
      <c r="H61" s="162"/>
      <c r="I61" s="163"/>
      <c r="J61" s="163"/>
      <c r="K61" s="139" t="str">
        <f>S48&amp;".2"</f>
        <v>1.1.1.1.2</v>
      </c>
      <c r="L61" s="10"/>
      <c r="P61" s="154"/>
      <c r="Q61" s="154"/>
      <c r="R61" s="141"/>
      <c r="S61" s="143"/>
      <c r="T61" s="146"/>
      <c r="U61" s="16"/>
      <c r="V61" s="43"/>
      <c r="W61" s="44"/>
      <c r="X61" s="148"/>
      <c r="Y61" s="135"/>
      <c r="Z61" s="148"/>
      <c r="AA61" s="135"/>
      <c r="AB61" s="135"/>
      <c r="AC61" s="137"/>
      <c r="AD61" s="138"/>
      <c r="AE61" s="134"/>
      <c r="AF61" s="135"/>
      <c r="AG61" s="50"/>
      <c r="AH61" s="47"/>
      <c r="AI61" s="47" t="s">
        <v>13</v>
      </c>
      <c r="AJ61" s="43"/>
      <c r="AK61" s="43"/>
      <c r="AL61" s="43"/>
      <c r="AM61" s="43"/>
      <c r="AN61" s="43"/>
      <c r="AO61" s="48"/>
      <c r="AP61" s="43"/>
      <c r="AQ61" s="43"/>
      <c r="AR61" s="43"/>
      <c r="AS61" s="43"/>
      <c r="AT61" s="49"/>
      <c r="AU61" s="152"/>
      <c r="AW61" s="18"/>
      <c r="AX61" s="18"/>
      <c r="AY61" s="18"/>
      <c r="AZ61" s="18"/>
    </row>
    <row r="62" spans="1:52" ht="14.25" customHeight="1">
      <c r="A62" s="9"/>
      <c r="B62" s="9"/>
      <c r="C62" s="9"/>
      <c r="D62" s="9"/>
      <c r="E62" s="162"/>
      <c r="F62" s="162"/>
      <c r="G62" s="162"/>
      <c r="H62" s="162"/>
      <c r="I62" s="163"/>
      <c r="J62" s="163"/>
      <c r="K62" s="139" t="str">
        <f>S48&amp;".2"</f>
        <v>1.1.1.1.2</v>
      </c>
      <c r="L62" s="10"/>
      <c r="P62" s="154"/>
      <c r="Q62" s="154"/>
      <c r="R62" s="141"/>
      <c r="S62" s="144"/>
      <c r="T62" s="147"/>
      <c r="U62" s="16"/>
      <c r="V62" s="43"/>
      <c r="W62" s="51" t="str">
        <f>X59&amp;"-"&amp;Z59</f>
        <v>-</v>
      </c>
      <c r="X62" s="149"/>
      <c r="Y62" s="135"/>
      <c r="Z62" s="149"/>
      <c r="AA62" s="135"/>
      <c r="AB62" s="135"/>
      <c r="AC62" s="52"/>
      <c r="AD62" s="53"/>
      <c r="AE62" s="47" t="s">
        <v>14</v>
      </c>
      <c r="AF62" s="43"/>
      <c r="AG62" s="43"/>
      <c r="AH62" s="43"/>
      <c r="AI62" s="43"/>
      <c r="AJ62" s="43"/>
      <c r="AK62" s="43"/>
      <c r="AL62" s="43"/>
      <c r="AM62" s="43"/>
      <c r="AN62" s="43"/>
      <c r="AO62" s="54" t="str">
        <f>AP59&amp;"-"&amp;AR59</f>
        <v>45292,4130671296-45657,413125</v>
      </c>
      <c r="AP62" s="43"/>
      <c r="AQ62" s="43"/>
      <c r="AR62" s="43"/>
      <c r="AS62" s="43"/>
      <c r="AT62" s="55"/>
      <c r="AU62" s="152"/>
      <c r="AW62" s="18"/>
      <c r="AX62" s="18" t="str">
        <f t="shared" ref="AX62:AX70" si="3">IF(T62="","",T62)</f>
        <v/>
      </c>
      <c r="AY62" s="18"/>
      <c r="AZ62" s="18"/>
    </row>
    <row r="63" spans="1:52" ht="11.25" customHeight="1">
      <c r="A63" s="9" t="s">
        <v>62</v>
      </c>
      <c r="B63" s="9" t="s">
        <v>63</v>
      </c>
      <c r="C63" s="9" t="s">
        <v>64</v>
      </c>
      <c r="D63" s="9" t="s">
        <v>65</v>
      </c>
      <c r="E63" s="162"/>
      <c r="F63" s="162"/>
      <c r="G63" s="162"/>
      <c r="H63" s="162"/>
      <c r="I63" s="163"/>
      <c r="J63" s="139"/>
      <c r="K63" s="9"/>
      <c r="L63" s="10"/>
      <c r="P63" s="154"/>
      <c r="Q63" s="154"/>
      <c r="R63" s="28"/>
      <c r="S63" s="56"/>
      <c r="T63" s="57" t="s">
        <v>15</v>
      </c>
      <c r="U63" s="58"/>
      <c r="V63" s="58"/>
      <c r="W63" s="58"/>
      <c r="X63" s="58"/>
      <c r="Y63" s="58"/>
      <c r="Z63" s="58"/>
      <c r="AA63" s="59"/>
      <c r="AB63" s="105"/>
      <c r="AC63" s="58"/>
      <c r="AD63" s="58"/>
      <c r="AE63" s="58"/>
      <c r="AF63" s="58"/>
      <c r="AG63" s="58"/>
      <c r="AH63" s="58"/>
      <c r="AI63" s="58"/>
      <c r="AJ63" s="58"/>
      <c r="AK63" s="58"/>
      <c r="AL63" s="58"/>
      <c r="AM63" s="58"/>
      <c r="AN63" s="58"/>
      <c r="AO63" s="58"/>
      <c r="AP63" s="58"/>
      <c r="AQ63" s="58"/>
      <c r="AR63" s="58"/>
      <c r="AS63" s="58"/>
      <c r="AT63" s="59"/>
      <c r="AU63" s="153"/>
      <c r="AW63" s="18"/>
      <c r="AX63" s="18" t="str">
        <f t="shared" si="3"/>
        <v>Добавить строку</v>
      </c>
      <c r="AY63" s="18"/>
      <c r="AZ63" s="18"/>
    </row>
    <row r="64" spans="1:52" s="7" customFormat="1" ht="0" hidden="1" customHeight="1">
      <c r="A64" s="25" t="s">
        <v>62</v>
      </c>
      <c r="B64" s="25" t="s">
        <v>63</v>
      </c>
      <c r="C64" s="25" t="s">
        <v>64</v>
      </c>
      <c r="D64" s="25" t="s">
        <v>65</v>
      </c>
      <c r="E64" s="162"/>
      <c r="F64" s="162"/>
      <c r="G64" s="162"/>
      <c r="H64" s="162"/>
      <c r="I64" s="139"/>
      <c r="J64" s="25"/>
      <c r="K64" s="25"/>
      <c r="L64" s="26"/>
      <c r="P64" s="154"/>
      <c r="Q64" s="27"/>
      <c r="R64" s="28"/>
      <c r="S64" s="60"/>
      <c r="T64" s="61" t="s">
        <v>75</v>
      </c>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3"/>
      <c r="AW64" s="18"/>
      <c r="AX64" s="18" t="str">
        <f t="shared" si="3"/>
        <v>Добавить группу потребителей</v>
      </c>
      <c r="AY64" s="18"/>
      <c r="AZ64" s="18"/>
    </row>
    <row r="65" spans="1:52" s="78" customFormat="1" ht="0" hidden="1" customHeight="1">
      <c r="A65" s="25" t="s">
        <v>62</v>
      </c>
      <c r="B65" s="25" t="s">
        <v>63</v>
      </c>
      <c r="C65" s="25" t="s">
        <v>64</v>
      </c>
      <c r="D65" s="25" t="s">
        <v>65</v>
      </c>
      <c r="E65" s="162"/>
      <c r="F65" s="162"/>
      <c r="G65" s="162"/>
      <c r="H65" s="161"/>
      <c r="I65" s="25"/>
      <c r="J65" s="25"/>
      <c r="K65" s="25"/>
      <c r="L65" s="26"/>
      <c r="M65" s="64"/>
      <c r="N65" s="64"/>
      <c r="O65" s="7"/>
      <c r="P65" s="65"/>
      <c r="Q65" s="66"/>
      <c r="R65" s="106"/>
      <c r="S65" s="60"/>
      <c r="T65" s="61"/>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3"/>
      <c r="AV65" s="7"/>
      <c r="AW65" s="18"/>
      <c r="AX65" s="18" t="str">
        <f t="shared" si="3"/>
        <v/>
      </c>
      <c r="AY65" s="18"/>
      <c r="AZ65" s="18"/>
    </row>
    <row r="66" spans="1:52" s="7" customFormat="1" ht="0" hidden="1" customHeight="1">
      <c r="A66" s="25" t="s">
        <v>62</v>
      </c>
      <c r="B66" s="25" t="s">
        <v>63</v>
      </c>
      <c r="C66" s="25" t="s">
        <v>64</v>
      </c>
      <c r="D66" s="25"/>
      <c r="E66" s="162"/>
      <c r="F66" s="162"/>
      <c r="G66" s="161"/>
      <c r="H66" s="25"/>
      <c r="I66" s="25"/>
      <c r="J66" s="25"/>
      <c r="K66" s="25"/>
      <c r="L66" s="26"/>
      <c r="M66" s="64"/>
      <c r="N66" s="64"/>
      <c r="P66" s="65"/>
      <c r="Q66" s="66"/>
      <c r="R66" s="65"/>
      <c r="S66" s="68"/>
      <c r="T66" s="25" t="s">
        <v>16</v>
      </c>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W66" s="18"/>
      <c r="AX66" s="18" t="str">
        <f t="shared" si="3"/>
        <v>Добавить источник для дифференциации</v>
      </c>
      <c r="AY66" s="18"/>
      <c r="AZ66" s="18"/>
    </row>
    <row r="67" spans="1:52" s="7" customFormat="1" ht="0" hidden="1" customHeight="1">
      <c r="A67" s="25" t="s">
        <v>62</v>
      </c>
      <c r="B67" s="25" t="s">
        <v>63</v>
      </c>
      <c r="C67" s="25"/>
      <c r="D67" s="25"/>
      <c r="E67" s="162"/>
      <c r="F67" s="161"/>
      <c r="G67" s="25"/>
      <c r="H67" s="25"/>
      <c r="I67" s="25"/>
      <c r="J67" s="25"/>
      <c r="K67" s="25"/>
      <c r="L67" s="26"/>
      <c r="M67" s="69"/>
      <c r="N67" s="69"/>
      <c r="P67" s="65"/>
      <c r="Q67" s="66"/>
      <c r="R67" s="65"/>
      <c r="S67" s="68"/>
      <c r="T67" s="25" t="s">
        <v>17</v>
      </c>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W67" s="18"/>
      <c r="AX67" s="18" t="str">
        <f t="shared" si="3"/>
        <v>Добавить централизованную систему для дифференциации</v>
      </c>
      <c r="AY67" s="18"/>
      <c r="AZ67" s="18"/>
    </row>
    <row r="68" spans="1:52" s="7" customFormat="1" ht="0" hidden="1" customHeight="1">
      <c r="A68" s="25" t="s">
        <v>62</v>
      </c>
      <c r="B68" s="25"/>
      <c r="C68" s="25"/>
      <c r="D68" s="25"/>
      <c r="E68" s="162"/>
      <c r="F68" s="25"/>
      <c r="G68" s="25"/>
      <c r="H68" s="25"/>
      <c r="I68" s="25"/>
      <c r="J68" s="25"/>
      <c r="K68" s="25"/>
      <c r="L68" s="26"/>
      <c r="M68" s="69"/>
      <c r="N68" s="69"/>
      <c r="P68" s="65"/>
      <c r="Q68" s="66"/>
      <c r="R68" s="65"/>
      <c r="S68" s="68"/>
      <c r="T68" s="25" t="s">
        <v>18</v>
      </c>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W68" s="18"/>
      <c r="AX68" s="18" t="str">
        <f t="shared" si="3"/>
        <v>Добавить территорию для дифференциации</v>
      </c>
      <c r="AY68" s="18"/>
      <c r="AZ68" s="18"/>
    </row>
    <row r="69" spans="1:52" s="7" customFormat="1" ht="0" hidden="1" customHeight="1">
      <c r="A69" s="25" t="s">
        <v>62</v>
      </c>
      <c r="B69" s="25"/>
      <c r="C69" s="25"/>
      <c r="D69" s="25"/>
      <c r="E69" s="161"/>
      <c r="F69" s="25"/>
      <c r="G69" s="25"/>
      <c r="H69" s="25"/>
      <c r="I69" s="25"/>
      <c r="J69" s="25"/>
      <c r="K69" s="25"/>
      <c r="L69" s="26"/>
      <c r="M69" s="69"/>
      <c r="N69" s="69"/>
      <c r="P69" s="65"/>
      <c r="Q69" s="66"/>
      <c r="R69" s="65"/>
      <c r="S69" s="68"/>
      <c r="T69" s="25" t="s">
        <v>18</v>
      </c>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W69" s="18"/>
      <c r="AX69" s="18" t="str">
        <f t="shared" si="3"/>
        <v>Добавить территорию для дифференциации</v>
      </c>
      <c r="AY69" s="18"/>
      <c r="AZ69" s="18"/>
    </row>
    <row r="70" spans="1:52" s="7" customFormat="1" ht="0" hidden="1" customHeight="1">
      <c r="A70" s="25"/>
      <c r="B70" s="25"/>
      <c r="C70" s="25"/>
      <c r="D70" s="25"/>
      <c r="E70" s="25"/>
      <c r="F70" s="25"/>
      <c r="G70" s="25"/>
      <c r="H70" s="25"/>
      <c r="I70" s="25"/>
      <c r="J70" s="25"/>
      <c r="K70" s="25"/>
      <c r="L70" s="26"/>
      <c r="M70" s="69"/>
      <c r="N70" s="69"/>
      <c r="P70" s="65"/>
      <c r="Q70" s="66"/>
      <c r="R70" s="65"/>
      <c r="S70" s="68"/>
      <c r="T70" s="25" t="s">
        <v>76</v>
      </c>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W70" s="18"/>
      <c r="AX70" s="18" t="str">
        <f t="shared" si="3"/>
        <v>Добавить наименование тарифа</v>
      </c>
      <c r="AY70" s="18"/>
      <c r="AZ70" s="18"/>
    </row>
    <row r="71" spans="1:52" ht="11.25" customHeight="1">
      <c r="Q71" s="1"/>
      <c r="R71" s="6"/>
      <c r="S71" s="6"/>
      <c r="AV71" s="6"/>
      <c r="AW71" s="6"/>
      <c r="AX71" s="6"/>
      <c r="AY71" s="6"/>
      <c r="AZ71" s="6"/>
    </row>
    <row r="72" spans="1:52" ht="18.75" customHeight="1">
      <c r="S72" s="107"/>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row>
    <row r="73" spans="1:52" ht="19.5" customHeight="1">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row>
    <row r="74" spans="1:52" ht="14.25" customHeight="1">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row>
    <row r="75" spans="1:52" ht="18.75" customHeight="1">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row>
    <row r="76" spans="1:52" ht="15.75" customHeight="1">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row>
    <row r="77" spans="1:52" ht="14.25" customHeight="1"/>
  </sheetData>
  <mergeCells count="152">
    <mergeCell ref="E2:E17"/>
    <mergeCell ref="V2:AA2"/>
    <mergeCell ref="AB2:AT2"/>
    <mergeCell ref="F3:F16"/>
    <mergeCell ref="V3:AA3"/>
    <mergeCell ref="AB3:AT3"/>
    <mergeCell ref="G4:G15"/>
    <mergeCell ref="V4:AA4"/>
    <mergeCell ref="AB4:AT4"/>
    <mergeCell ref="H5:H14"/>
    <mergeCell ref="V5:AA5"/>
    <mergeCell ref="AB5:AT5"/>
    <mergeCell ref="I6:I13"/>
    <mergeCell ref="P6:P13"/>
    <mergeCell ref="V6:AA6"/>
    <mergeCell ref="AB6:AT6"/>
    <mergeCell ref="J7:J12"/>
    <mergeCell ref="Q7:Q12"/>
    <mergeCell ref="V7:AA7"/>
    <mergeCell ref="AB7:AT7"/>
    <mergeCell ref="AU8:AU12"/>
    <mergeCell ref="Z8:Z11"/>
    <mergeCell ref="AA8:AA11"/>
    <mergeCell ref="AB8:AB11"/>
    <mergeCell ref="AC8:AC10"/>
    <mergeCell ref="AD8:AD10"/>
    <mergeCell ref="AE8:AE10"/>
    <mergeCell ref="K8:K11"/>
    <mergeCell ref="R8:R11"/>
    <mergeCell ref="S8:S11"/>
    <mergeCell ref="T8:T11"/>
    <mergeCell ref="X8:X11"/>
    <mergeCell ref="Y8:Y11"/>
    <mergeCell ref="S27:AR27"/>
    <mergeCell ref="S28:AR28"/>
    <mergeCell ref="S30:T30"/>
    <mergeCell ref="V30:Z30"/>
    <mergeCell ref="AB30:AR30"/>
    <mergeCell ref="S31:T31"/>
    <mergeCell ref="V31:Z31"/>
    <mergeCell ref="AB31:AR31"/>
    <mergeCell ref="AF8:AF10"/>
    <mergeCell ref="AG8:AG9"/>
    <mergeCell ref="AH8:AH9"/>
    <mergeCell ref="AI8:AI9"/>
    <mergeCell ref="AJ8:AJ9"/>
    <mergeCell ref="S35:T35"/>
    <mergeCell ref="V35:Z35"/>
    <mergeCell ref="AB35:AR35"/>
    <mergeCell ref="S36:T36"/>
    <mergeCell ref="V36:Z36"/>
    <mergeCell ref="AB36:AR36"/>
    <mergeCell ref="S32:T32"/>
    <mergeCell ref="V32:Z32"/>
    <mergeCell ref="AB32:AR32"/>
    <mergeCell ref="S33:T33"/>
    <mergeCell ref="V33:Z33"/>
    <mergeCell ref="AB33:AR33"/>
    <mergeCell ref="V38:AA38"/>
    <mergeCell ref="AB38:AS38"/>
    <mergeCell ref="S39:AT39"/>
    <mergeCell ref="AU39:AU43"/>
    <mergeCell ref="S40:S43"/>
    <mergeCell ref="T40:T43"/>
    <mergeCell ref="V40:Z40"/>
    <mergeCell ref="AA40:AA43"/>
    <mergeCell ref="AB40:AE43"/>
    <mergeCell ref="AF40:AI43"/>
    <mergeCell ref="E45:E69"/>
    <mergeCell ref="V45:AA45"/>
    <mergeCell ref="AB45:AT45"/>
    <mergeCell ref="F46:F67"/>
    <mergeCell ref="V46:AA46"/>
    <mergeCell ref="AB46:AT46"/>
    <mergeCell ref="G47:G66"/>
    <mergeCell ref="AJ40:AM43"/>
    <mergeCell ref="AN40:AR40"/>
    <mergeCell ref="AS40:AS43"/>
    <mergeCell ref="AT40:AT43"/>
    <mergeCell ref="V41:W42"/>
    <mergeCell ref="X41:Z42"/>
    <mergeCell ref="AN41:AO41"/>
    <mergeCell ref="AP41:AR42"/>
    <mergeCell ref="AN42:AO42"/>
    <mergeCell ref="Y43:Z43"/>
    <mergeCell ref="H48:H65"/>
    <mergeCell ref="V48:AA48"/>
    <mergeCell ref="AB48:AT48"/>
    <mergeCell ref="I49:I64"/>
    <mergeCell ref="P49:P64"/>
    <mergeCell ref="V49:AA49"/>
    <mergeCell ref="AB49:AT49"/>
    <mergeCell ref="J50:J63"/>
    <mergeCell ref="AQ43:AR43"/>
    <mergeCell ref="Y44:Z44"/>
    <mergeCell ref="AQ44:AR44"/>
    <mergeCell ref="AB50:AT50"/>
    <mergeCell ref="K51:K54"/>
    <mergeCell ref="S51:S54"/>
    <mergeCell ref="T51:T54"/>
    <mergeCell ref="AB51:AB54"/>
    <mergeCell ref="AC51:AC53"/>
    <mergeCell ref="AD51:AD53"/>
    <mergeCell ref="AE51:AE53"/>
    <mergeCell ref="V47:AA47"/>
    <mergeCell ref="AB47:AT47"/>
    <mergeCell ref="AF51:AF53"/>
    <mergeCell ref="AG51:AG52"/>
    <mergeCell ref="AH51:AH52"/>
    <mergeCell ref="AI51:AI52"/>
    <mergeCell ref="AJ51:AJ52"/>
    <mergeCell ref="AU51:AU63"/>
    <mergeCell ref="AF55:AF57"/>
    <mergeCell ref="AG55:AG56"/>
    <mergeCell ref="AH55:AH56"/>
    <mergeCell ref="AI55:AI56"/>
    <mergeCell ref="AJ55:AJ56"/>
    <mergeCell ref="K59:K62"/>
    <mergeCell ref="R59:R62"/>
    <mergeCell ref="S59:S62"/>
    <mergeCell ref="T59:T62"/>
    <mergeCell ref="X59:X62"/>
    <mergeCell ref="Y59:Y62"/>
    <mergeCell ref="Z59:Z62"/>
    <mergeCell ref="AA59:AA62"/>
    <mergeCell ref="AB59:AB62"/>
    <mergeCell ref="Z55:Z58"/>
    <mergeCell ref="AA55:AA58"/>
    <mergeCell ref="AB55:AB58"/>
    <mergeCell ref="AC55:AC57"/>
    <mergeCell ref="AD55:AD57"/>
    <mergeCell ref="AE55:AE57"/>
    <mergeCell ref="K55:K58"/>
    <mergeCell ref="R55:R58"/>
    <mergeCell ref="S55:S58"/>
    <mergeCell ref="T55:T58"/>
    <mergeCell ref="X55:X58"/>
    <mergeCell ref="Y55:Y58"/>
    <mergeCell ref="Q50:Q63"/>
    <mergeCell ref="V50:AA50"/>
    <mergeCell ref="AI59:AI60"/>
    <mergeCell ref="AJ59:AJ60"/>
    <mergeCell ref="T72:AU72"/>
    <mergeCell ref="T73:AU73"/>
    <mergeCell ref="T75:AU75"/>
    <mergeCell ref="T76:AU76"/>
    <mergeCell ref="AC59:AC61"/>
    <mergeCell ref="AD59:AD61"/>
    <mergeCell ref="AE59:AE61"/>
    <mergeCell ref="AF59:AF61"/>
    <mergeCell ref="AG59:AG60"/>
    <mergeCell ref="AH59:AH60"/>
  </mergeCells>
  <dataValidations count="9">
    <dataValidation allowBlank="1" showInputMessage="1" showErrorMessage="1" prompt="Для выбора выполните двойной щелчок левой клавиши мыши по соответствующей ячейке." sqref="Y65598 Y131134 Y196670 Y262206 Y327742 Y393278 Y458814 Y524350 Y589886 Y655422 Y720958 Y786494 Y852030 Y917566 Y983102 AA131134 AA458814 AA196670 AA262206 AA327742 AA393278 AA524350 AA589886 AA655422 AA720958 AA786494 AA852030 AA917566 AA983102 AA65598 AA8:AA10 Y8:Y10 AQ65598 AQ131134 AQ196670 AQ262206 AQ327742 AQ393278 AQ458814 AQ524350 AQ589886 AQ655422 AQ720958 AQ786494 AQ852030 AQ917566 AQ983102 AS131134 AS458814 AS196670 AS262206 AS327742 AS393278 AS524350 AS589886 AS655422 AS720958 AS786494 AS852030 AS917566 AS983102 AS65598 AQ8 AB8 AE8:AF8 AI8:AJ8 AQ19 AS51 AS19 AB19 AE19:AF19 AI19:AJ19 AI51:AJ51 AE51:AF51 AA51:AB51 AS8 AQ51 Y51 Y55:Y57 AA55:AB55 AE55:AF55 AI55:AJ55 AQ55 AS55 AA56:AA57 Y59:Y61 AA59:AB59 AE59:AF59 AI59:AJ59 AQ59 AS59 AA60:AA61" xr:uid="{393F5C1F-3546-41A3-8A50-392F84C4EA65}"/>
    <dataValidation type="textLength" operator="lessThanOrEqual" allowBlank="1" showInputMessage="1" showErrorMessage="1" errorTitle="Ошибка" error="Допускается ввод не более 900 символов!" sqref="AU65592:AU65599 AU131128:AU131135 AU196664:AU196671 AU262200:AU262207 AU327736:AU327743 AU393272:AU393279 AU458808:AU458815 AU524344:AU524351 AU589880:AU589887 AU655416:AU655423 AU720952:AU720959 AU786488:AU786495 AU852024:AU852031 AU917560:AU917567 AU983096:AU983103 T8:T11 T51:T62" xr:uid="{A4251D4A-CFCB-46D0-886C-F0AB50E00102}">
      <formula1>900</formula1>
    </dataValidation>
    <dataValidation allowBlank="1" promptTitle="checkPeriodRange" sqref="W65599 W131135 W196671 W262207 W327743 W393279 W458815 W524351 W589887 W655423 W720959 W786495 W852031 W917567 W983103 AO54 AO58 AO62 W11 AO65599 AO131135 AO196671 AO262207 AO327743 AO393279 AO458815 AO524351 AO589887 AO655423 AO720959 AO786495 AO852031 AO917567 AO983103 AO11 W54 W58 W62" xr:uid="{AC52FD21-6CC9-45DB-BDA6-3FA3061009F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X65598 X131134 X196670 X262206 X327742 X393278 X458814 X524350 X589886 X655422 X720958 X786494 X852030 X917566 X983102 Z65598 Z131134 Z196670 Z262206 Z327742 Z393278 Z458814 Z524350 Z589886 Z655422 Z720958 Z786494 Z852030 Z917566 Z983102 X8:X10 Z8:Z10 AP65598 AP131134 AP196670 AP262206 AP327742 AP393278 AP458814 AP524350 AP589886 AP655422 AP720958 AP786494 AP852030 AP917566 AP983102 AR65598 AR131134 AR196670 AR262206 AR327742 AR393278 AR458814 AR524350 AR589886 AR655422 AR720958 AR786494 AR852030 AR917566 AR983102 AR8 AR51 AR19 AP19 AP8 AP51 Z51 X51 X55:X57 Z55:Z57 AP55 AR55 X59:X61 Z59:Z61 AP59 AR59" xr:uid="{A1DE6AE3-6D1F-471F-B6ED-861D03E3E77C}"/>
    <dataValidation type="list" allowBlank="1" showInputMessage="1" showErrorMessage="1" errorTitle="Ошибка" error="Выберите значение из списка" sqref="AB983100:AM983100 AB65596:AM65596 AB131132:AM131132 AB196668:AM196668 AB262204:AM262204 AB327740:AM327740 AB393276:AM393276 AB458812:AM458812 AB524348:AM524348 AB589884:AM589884 AB655420:AM655420 AB720956:AM720956 AB786492:AM786492 AB852028:AM852028 AB917564:AM917564" xr:uid="{036A431D-B2A6-41D5-AED9-16969CF5ADD6}">
      <formula1>kind_of_scheme_in</formula1>
    </dataValidation>
    <dataValidation type="list" allowBlank="1" showInputMessage="1" showErrorMessage="1" errorTitle="Ошибка" error="Выберите значение из списка" sqref="T65598 T131134 T196670 T262206 T327742 T393278 T458814 T524350 T589886 T655422 T720958 T786494 T852030 T917566 T983102" xr:uid="{2189FF8E-3048-461B-9CCA-4682F8CA5F1C}">
      <formula1>kind_of_heat_transfer</formula1>
    </dataValidation>
    <dataValidation allowBlank="1" sqref="S131136:AU131142 S196672:AU196678 S262208:AU262214 S327744:AU327750 S393280:AU393286 S458816:AU458822 S524352:AU524358 S589888:AU589894 S655424:AU655430 S720960:AU720966 S786496:AU786502 S852032:AU852038 S917568:AU917574 S983104:AU983110 S65600:AU65606" xr:uid="{3BD25F78-F4E6-45C0-9F10-A887B5DE5CB5}"/>
    <dataValidation type="list" allowBlank="1" showInputMessage="1" errorTitle="Ошибка" error="Выберите значение из списка" prompt="Выберите значение из списка" sqref="V917565:AT917565 V983101:AT983101 V65597:AT65597 V131133:AT131133 V196669:AT196669 V262205:AT262205 V327741:AT327741 V393277:AT393277 V458813:AT458813 V524349:AT524349 V589885:AT589885 V655421:AT655421 V720957:AT720957 V786493:AT786493 V852029:AT852029" xr:uid="{D746BF88-A274-423E-A02E-118015A84FE4}">
      <formula1>kind_of_cons</formula1>
    </dataValidation>
    <dataValidation type="list" allowBlank="1" showInputMessage="1" showErrorMessage="1" errorTitle="Ошибка" error="Выберите значение из списка" prompt="Выберите значение из списка" sqref="AN42:AO42" xr:uid="{92BF73B0-AD71-4D96-82D0-023EDE7A9C1D}">
      <formula1>UNIT_CONNECT_LIST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C71D-2236-4E64-8F45-557F251347C2}">
  <dimension ref="A1:L46"/>
  <sheetViews>
    <sheetView tabSelected="1" topLeftCell="C22" workbookViewId="0">
      <selection activeCell="E30" sqref="E30"/>
    </sheetView>
  </sheetViews>
  <sheetFormatPr defaultColWidth="10.5703125" defaultRowHeight="14.25" customHeight="1"/>
  <cols>
    <col min="1" max="2" width="9.140625" style="1" hidden="1" customWidth="1"/>
    <col min="3" max="3" width="3.7109375" style="4" customWidth="1"/>
    <col min="4" max="4" width="6.28515625" style="6" customWidth="1"/>
    <col min="5" max="5" width="63.42578125" style="6" customWidth="1"/>
    <col min="6" max="6" width="1.7109375" style="6" hidden="1" customWidth="1"/>
    <col min="7" max="8" width="35.7109375" style="6" customWidth="1"/>
    <col min="9" max="9" width="91.5703125" style="6" customWidth="1"/>
    <col min="10" max="10" width="68.85546875" style="6" customWidth="1"/>
    <col min="11" max="12" width="10.5703125" style="18"/>
    <col min="13" max="16384" width="10.5703125" style="8"/>
  </cols>
  <sheetData>
    <row r="1" spans="1:12" ht="15" hidden="1"/>
    <row r="2" spans="1:12" s="6" customFormat="1" ht="18.75" hidden="1">
      <c r="A2" s="12"/>
      <c r="B2" s="1"/>
      <c r="C2" s="109" t="s">
        <v>69</v>
      </c>
      <c r="D2" s="110"/>
      <c r="E2" s="111"/>
      <c r="F2" s="97"/>
      <c r="G2" s="97" t="s">
        <v>77</v>
      </c>
      <c r="H2" s="112"/>
      <c r="K2" s="18"/>
      <c r="L2" s="18"/>
    </row>
    <row r="3" spans="1:12" s="6" customFormat="1" hidden="1">
      <c r="A3" s="1"/>
      <c r="B3" s="1"/>
      <c r="C3" s="4"/>
      <c r="K3" s="18"/>
      <c r="L3" s="18"/>
    </row>
    <row r="4" spans="1:12" s="6" customFormat="1" ht="18.75" hidden="1">
      <c r="A4" s="12"/>
      <c r="B4" s="1"/>
      <c r="C4" s="109" t="s">
        <v>69</v>
      </c>
      <c r="D4" s="110"/>
      <c r="E4" s="113" t="s">
        <v>78</v>
      </c>
      <c r="F4" s="97"/>
      <c r="G4" s="114"/>
      <c r="H4" s="97" t="s">
        <v>77</v>
      </c>
      <c r="K4" s="18"/>
      <c r="L4" s="18"/>
    </row>
    <row r="5" spans="1:12" s="6" customFormat="1" hidden="1">
      <c r="A5" s="1"/>
      <c r="B5" s="1"/>
      <c r="C5" s="4"/>
      <c r="K5" s="18"/>
      <c r="L5" s="18"/>
    </row>
    <row r="6" spans="1:12" s="6" customFormat="1" ht="18.75" hidden="1">
      <c r="A6" s="12"/>
      <c r="B6" s="1"/>
      <c r="C6" s="109" t="s">
        <v>69</v>
      </c>
      <c r="D6" s="110"/>
      <c r="E6" s="115" t="s">
        <v>79</v>
      </c>
      <c r="F6" s="97"/>
      <c r="G6" s="114"/>
      <c r="H6" s="97" t="s">
        <v>77</v>
      </c>
      <c r="K6" s="18"/>
      <c r="L6" s="18"/>
    </row>
    <row r="7" spans="1:12" s="6" customFormat="1" hidden="1">
      <c r="A7" s="1"/>
      <c r="B7" s="1"/>
      <c r="C7" s="4"/>
      <c r="K7" s="18"/>
      <c r="L7" s="18"/>
    </row>
    <row r="8" spans="1:12" s="6" customFormat="1" ht="18.75" hidden="1">
      <c r="A8" s="12"/>
      <c r="B8" s="1"/>
      <c r="C8" s="109" t="s">
        <v>69</v>
      </c>
      <c r="D8" s="110"/>
      <c r="E8" s="115" t="s">
        <v>80</v>
      </c>
      <c r="F8" s="97"/>
      <c r="G8" s="114"/>
      <c r="H8" s="97" t="s">
        <v>77</v>
      </c>
      <c r="K8" s="18"/>
      <c r="L8" s="18"/>
    </row>
    <row r="9" spans="1:12" s="6" customFormat="1" hidden="1">
      <c r="A9" s="1"/>
      <c r="B9" s="1"/>
      <c r="C9" s="4"/>
      <c r="K9" s="18"/>
      <c r="L9" s="18"/>
    </row>
    <row r="10" spans="1:12" s="6" customFormat="1" ht="18.75" hidden="1">
      <c r="A10" s="12"/>
      <c r="B10" s="1"/>
      <c r="C10" s="109" t="s">
        <v>69</v>
      </c>
      <c r="D10" s="110"/>
      <c r="E10" s="115" t="s">
        <v>81</v>
      </c>
      <c r="F10" s="97"/>
      <c r="G10" s="116"/>
      <c r="H10" s="97" t="s">
        <v>77</v>
      </c>
      <c r="K10" s="18"/>
      <c r="L10" s="18" t="s">
        <v>82</v>
      </c>
    </row>
    <row r="11" spans="1:12" ht="15" hidden="1"/>
    <row r="12" spans="1:12" ht="15" hidden="1"/>
    <row r="13" spans="1:12" ht="15">
      <c r="C13" s="83"/>
      <c r="D13" s="85"/>
      <c r="E13" s="85"/>
      <c r="F13" s="85"/>
      <c r="G13" s="85"/>
      <c r="H13" s="117"/>
      <c r="I13" s="117"/>
    </row>
    <row r="14" spans="1:12" ht="15">
      <c r="C14" s="83"/>
      <c r="D14" s="209" t="str">
        <f>PROCEDURE_TC_NAME_FORM</f>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
      <c r="E14" s="210"/>
      <c r="F14" s="210"/>
      <c r="G14" s="210"/>
      <c r="H14" s="211"/>
    </row>
    <row r="15" spans="1:12" s="6" customFormat="1">
      <c r="A15" s="1"/>
      <c r="B15" s="1"/>
      <c r="C15" s="83"/>
      <c r="D15" s="212" t="str">
        <f>IF(org=0,"Не определено",org)</f>
        <v>СГ МУП "Городские тепловые сети"</v>
      </c>
      <c r="E15" s="213"/>
      <c r="F15" s="213"/>
      <c r="G15" s="213"/>
      <c r="H15" s="214"/>
      <c r="J15" s="118"/>
      <c r="K15" s="18"/>
      <c r="L15" s="18"/>
    </row>
    <row r="16" spans="1:12" ht="15">
      <c r="C16" s="83"/>
      <c r="D16" s="85"/>
      <c r="E16" s="119"/>
      <c r="F16" s="119"/>
      <c r="G16" s="119"/>
      <c r="H16" s="120"/>
      <c r="I16" s="121"/>
    </row>
    <row r="17" spans="1:12" s="6" customFormat="1" hidden="1">
      <c r="A17" s="1"/>
      <c r="B17" s="1"/>
      <c r="C17" s="83"/>
      <c r="D17" s="85"/>
      <c r="E17" s="119"/>
      <c r="F17" s="119"/>
      <c r="G17" s="119"/>
      <c r="H17" s="120"/>
      <c r="I17" s="121"/>
      <c r="K17" s="18"/>
      <c r="L17" s="18"/>
    </row>
    <row r="18" spans="1:12" ht="15">
      <c r="C18" s="83"/>
      <c r="D18" s="138" t="s">
        <v>32</v>
      </c>
      <c r="E18" s="138"/>
      <c r="F18" s="138"/>
      <c r="G18" s="138"/>
      <c r="H18" s="138"/>
      <c r="I18" s="215" t="s">
        <v>33</v>
      </c>
    </row>
    <row r="19" spans="1:12" ht="15">
      <c r="C19" s="83"/>
      <c r="D19" s="39" t="s">
        <v>34</v>
      </c>
      <c r="E19" s="97" t="s">
        <v>83</v>
      </c>
      <c r="F19" s="97"/>
      <c r="G19" s="97" t="s">
        <v>84</v>
      </c>
      <c r="H19" s="97" t="s">
        <v>85</v>
      </c>
      <c r="I19" s="215"/>
    </row>
    <row r="20" spans="1:12" ht="15" hidden="1">
      <c r="C20" s="83"/>
      <c r="D20" s="122"/>
      <c r="E20" s="122"/>
      <c r="F20" s="122"/>
      <c r="G20" s="122"/>
      <c r="H20" s="122"/>
      <c r="I20" s="122"/>
    </row>
    <row r="21" spans="1:12" ht="15">
      <c r="A21" s="12"/>
      <c r="C21" s="83"/>
      <c r="D21" s="110">
        <v>1</v>
      </c>
      <c r="E21" s="207" t="s">
        <v>86</v>
      </c>
      <c r="F21" s="207"/>
      <c r="G21" s="207"/>
      <c r="H21" s="207"/>
      <c r="I21" s="124"/>
    </row>
    <row r="22" spans="1:12" ht="15">
      <c r="A22" s="12"/>
      <c r="C22" s="83"/>
      <c r="D22" s="110" t="s">
        <v>87</v>
      </c>
      <c r="E22" s="113" t="s">
        <v>88</v>
      </c>
      <c r="F22" s="97"/>
      <c r="G22" s="125">
        <v>45280.417650462965</v>
      </c>
      <c r="H22" s="97" t="s">
        <v>77</v>
      </c>
      <c r="I22" s="15" t="s">
        <v>89</v>
      </c>
    </row>
    <row r="23" spans="1:12" ht="45">
      <c r="A23" s="12"/>
      <c r="C23" s="83"/>
      <c r="D23" s="110" t="s">
        <v>90</v>
      </c>
      <c r="E23" s="113" t="s">
        <v>91</v>
      </c>
      <c r="F23" s="97"/>
      <c r="G23" s="126" t="s">
        <v>92</v>
      </c>
      <c r="H23" s="126" t="s">
        <v>93</v>
      </c>
      <c r="I23" s="127" t="s">
        <v>94</v>
      </c>
    </row>
    <row r="24" spans="1:12" ht="33.75">
      <c r="A24" s="12"/>
      <c r="B24" s="1">
        <v>3</v>
      </c>
      <c r="C24" s="83"/>
      <c r="D24" s="110">
        <v>2</v>
      </c>
      <c r="E24" s="123" t="str">
        <f>"Форма заявки на заключение договора о подключении (технологическом присоединении) к системе "&amp;TEMPLATE_SPHERE_RUS</f>
        <v>Форма заявки на заключение договора о подключении (технологическом присоединении) к системе теплоснабжения</v>
      </c>
      <c r="F24" s="97"/>
      <c r="G24" s="97" t="s">
        <v>77</v>
      </c>
      <c r="H24" s="126" t="s">
        <v>95</v>
      </c>
      <c r="I24" s="128" t="s">
        <v>96</v>
      </c>
    </row>
    <row r="25" spans="1:12" ht="15">
      <c r="A25" s="12"/>
      <c r="C25" s="83"/>
      <c r="D25" s="110">
        <v>3</v>
      </c>
      <c r="E25" s="207" t="str">
        <f>"Перечень документов и сведений, представляемых одновременно "&amp;IF(TEMPLATE_SPHERE="HEAT","с заявкой на заключение","с заявлением о заключении")&amp;" договора о подключении (технологическом присоединении) к системе "&amp;TEMPLATE_SPHERE_RUS&amp;IF(TEMPLATE_SPHERE="HEAT","",",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Федерации"&amp;" о градостроительной деятельности и законодательством Российской Федерации в сфере водоснабжения и водоотведения")</f>
        <v>Перечень документов и сведений, представляемых одновременно с заявкой на заключение договора о подключении (технологическом присоединении) к системе теплоснабжения</v>
      </c>
      <c r="F25" s="207"/>
      <c r="G25" s="207"/>
      <c r="H25" s="207"/>
      <c r="I25" s="124"/>
    </row>
    <row r="26" spans="1:12" ht="225">
      <c r="A26" s="12"/>
      <c r="C26" s="83"/>
      <c r="D26" s="110" t="s">
        <v>97</v>
      </c>
      <c r="E26" s="111" t="s">
        <v>98</v>
      </c>
      <c r="F26" s="97"/>
      <c r="G26" s="97" t="s">
        <v>77</v>
      </c>
      <c r="H26" s="126" t="s">
        <v>99</v>
      </c>
      <c r="I26" s="205" t="s">
        <v>100</v>
      </c>
    </row>
    <row r="27" spans="1:12" ht="15">
      <c r="A27" s="12" t="s">
        <v>60</v>
      </c>
      <c r="C27" s="83"/>
      <c r="D27" s="129"/>
      <c r="E27" s="47" t="s">
        <v>101</v>
      </c>
      <c r="F27" s="130"/>
      <c r="G27" s="130"/>
      <c r="H27" s="131"/>
      <c r="I27" s="206"/>
    </row>
    <row r="28" spans="1:12" ht="15">
      <c r="A28" s="12"/>
      <c r="B28" s="1">
        <v>3</v>
      </c>
      <c r="C28" s="83"/>
      <c r="D28" s="110">
        <v>4</v>
      </c>
      <c r="E28" s="207" t="str">
        <f>"Реквизиты нормативных правовых актов, регламентирующих порядок действий заявителя и "&amp;IF(TEMPLATE_SPHERE="HEAT","регулируемой ","")&amp;"организации"&amp;IF(TEMPLATE_SPHERE="HEAT",""," "&amp;TEMPLATE_SPHERE_RUS)&amp;" при подаче, приеме, обработке "&amp;IF(TEMPLATE_SPHERE="HEAT","заявки на заключение","заявления о заключении")&amp;" договора о подключении (технологическом присоединении) к системе "&amp;TEMPLATE_SPHERE_RUS&amp;IF(TEMPLATE_SPHERE="HEAT",""," (в том числе в форме электронного документа)")</f>
        <v>Реквизиты нормативных правовых актов, регламентирующих порядок действий заявителя и регулируемой организации при подаче, приеме, обработке заявки на заключение договора о подключении (технологическом присоединении) к системе теплоснабжения</v>
      </c>
      <c r="F28" s="207"/>
      <c r="G28" s="207"/>
      <c r="H28" s="207"/>
      <c r="I28" s="124"/>
    </row>
    <row r="29" spans="1:12" ht="30">
      <c r="A29" s="12"/>
      <c r="C29" s="83"/>
      <c r="D29" s="110" t="s">
        <v>102</v>
      </c>
      <c r="E29" s="113" t="s">
        <v>78</v>
      </c>
      <c r="F29" s="97"/>
      <c r="G29" s="114" t="s">
        <v>103</v>
      </c>
      <c r="H29" s="97" t="s">
        <v>77</v>
      </c>
      <c r="I29" s="205" t="s">
        <v>104</v>
      </c>
    </row>
    <row r="30" spans="1:12" s="6" customFormat="1" ht="285">
      <c r="A30" s="12"/>
      <c r="B30" s="1"/>
      <c r="C30" s="109" t="s">
        <v>69</v>
      </c>
      <c r="D30" s="110" t="s">
        <v>105</v>
      </c>
      <c r="E30" s="113" t="s">
        <v>78</v>
      </c>
      <c r="F30" s="97"/>
      <c r="G30" s="114" t="s">
        <v>106</v>
      </c>
      <c r="H30" s="97" t="s">
        <v>77</v>
      </c>
      <c r="I30" s="208"/>
      <c r="K30" s="18"/>
      <c r="L30" s="18"/>
    </row>
    <row r="31" spans="1:12" s="6" customFormat="1" ht="225">
      <c r="A31" s="12"/>
      <c r="B31" s="1"/>
      <c r="C31" s="109" t="s">
        <v>69</v>
      </c>
      <c r="D31" s="110" t="s">
        <v>107</v>
      </c>
      <c r="E31" s="113" t="s">
        <v>78</v>
      </c>
      <c r="F31" s="97"/>
      <c r="G31" s="114" t="s">
        <v>108</v>
      </c>
      <c r="H31" s="97" t="s">
        <v>77</v>
      </c>
      <c r="I31" s="208"/>
      <c r="K31" s="18"/>
      <c r="L31" s="18"/>
    </row>
    <row r="32" spans="1:12" ht="15">
      <c r="A32" s="12" t="s">
        <v>61</v>
      </c>
      <c r="C32" s="83"/>
      <c r="D32" s="129"/>
      <c r="E32" s="47" t="s">
        <v>101</v>
      </c>
      <c r="F32" s="130"/>
      <c r="G32" s="130"/>
      <c r="H32" s="131"/>
      <c r="I32" s="206"/>
    </row>
    <row r="33" spans="1:12" ht="15">
      <c r="A33" s="12"/>
      <c r="B33" s="1">
        <v>3</v>
      </c>
      <c r="C33" s="83"/>
      <c r="D33" s="110">
        <v>5</v>
      </c>
      <c r="E33" s="207" t="str">
        <f>"Телефоны,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теплоснабжения</v>
      </c>
      <c r="F33" s="207"/>
      <c r="G33" s="207"/>
      <c r="H33" s="207"/>
      <c r="I33" s="124"/>
    </row>
    <row r="34" spans="1:12" ht="15">
      <c r="A34" s="12"/>
      <c r="C34" s="83"/>
      <c r="D34" s="110" t="s">
        <v>109</v>
      </c>
      <c r="E34" s="203" t="str">
        <f>"телефоны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службы, ответственной за прием и обработку заявок на заключение договора о подключении (технологическом присоединении) к системе теплоснабжения</v>
      </c>
      <c r="F34" s="203"/>
      <c r="G34" s="203"/>
      <c r="H34" s="203"/>
      <c r="I34" s="124"/>
    </row>
    <row r="35" spans="1:12" ht="15">
      <c r="A35" s="12"/>
      <c r="C35" s="83"/>
      <c r="D35" s="110" t="s">
        <v>110</v>
      </c>
      <c r="E35" s="115" t="s">
        <v>79</v>
      </c>
      <c r="F35" s="97"/>
      <c r="G35" s="114" t="s">
        <v>111</v>
      </c>
      <c r="H35" s="97" t="s">
        <v>77</v>
      </c>
      <c r="I35" s="205" t="s">
        <v>112</v>
      </c>
    </row>
    <row r="36" spans="1:12" s="6" customFormat="1" ht="18.75">
      <c r="A36" s="12"/>
      <c r="B36" s="1"/>
      <c r="C36" s="109" t="s">
        <v>69</v>
      </c>
      <c r="D36" s="110" t="s">
        <v>113</v>
      </c>
      <c r="E36" s="115" t="s">
        <v>79</v>
      </c>
      <c r="F36" s="97"/>
      <c r="G36" s="114" t="s">
        <v>114</v>
      </c>
      <c r="H36" s="97" t="s">
        <v>77</v>
      </c>
      <c r="I36" s="208"/>
      <c r="K36" s="18"/>
      <c r="L36" s="18"/>
    </row>
    <row r="37" spans="1:12" s="6" customFormat="1" ht="18.75">
      <c r="A37" s="12"/>
      <c r="B37" s="1"/>
      <c r="C37" s="109" t="s">
        <v>69</v>
      </c>
      <c r="D37" s="110" t="s">
        <v>115</v>
      </c>
      <c r="E37" s="115" t="s">
        <v>79</v>
      </c>
      <c r="F37" s="97"/>
      <c r="G37" s="114" t="s">
        <v>116</v>
      </c>
      <c r="H37" s="97" t="s">
        <v>77</v>
      </c>
      <c r="I37" s="208"/>
      <c r="K37" s="18"/>
      <c r="L37" s="18"/>
    </row>
    <row r="38" spans="1:12" ht="15">
      <c r="A38" s="12" t="s">
        <v>117</v>
      </c>
      <c r="C38" s="83"/>
      <c r="D38" s="129"/>
      <c r="E38" s="130" t="s">
        <v>101</v>
      </c>
      <c r="F38" s="132"/>
      <c r="G38" s="132"/>
      <c r="H38" s="131"/>
      <c r="I38" s="206"/>
    </row>
    <row r="39" spans="1:12" ht="15">
      <c r="A39" s="12"/>
      <c r="C39" s="83"/>
      <c r="D39" s="110" t="s">
        <v>118</v>
      </c>
      <c r="E39" s="203" t="str">
        <f>"адреса службы, ответственной за прием и обработку заявок на заключение договора о подключении (технологическом присоединении) к системе "&amp;TEMPLATE_SPHERE_RUS</f>
        <v>адреса службы, ответственной за прием и обработку заявок на заключение договора о подключении (технологическом присоединении) к системе теплоснабжения</v>
      </c>
      <c r="F39" s="203"/>
      <c r="G39" s="203"/>
      <c r="H39" s="203"/>
      <c r="I39" s="124"/>
    </row>
    <row r="40" spans="1:12" ht="60">
      <c r="A40" s="12"/>
      <c r="C40" s="83"/>
      <c r="D40" s="110" t="s">
        <v>119</v>
      </c>
      <c r="E40" s="115" t="s">
        <v>80</v>
      </c>
      <c r="F40" s="97"/>
      <c r="G40" s="114" t="s">
        <v>120</v>
      </c>
      <c r="H40" s="97" t="s">
        <v>77</v>
      </c>
      <c r="I40" s="204" t="s">
        <v>121</v>
      </c>
    </row>
    <row r="41" spans="1:12" ht="15">
      <c r="A41" s="12" t="s">
        <v>122</v>
      </c>
      <c r="C41" s="83"/>
      <c r="D41" s="129"/>
      <c r="E41" s="130" t="s">
        <v>101</v>
      </c>
      <c r="F41" s="132"/>
      <c r="G41" s="132"/>
      <c r="H41" s="131"/>
      <c r="I41" s="204"/>
    </row>
    <row r="42" spans="1:12" ht="15">
      <c r="A42" s="12"/>
      <c r="C42" s="83"/>
      <c r="D42" s="110" t="s">
        <v>123</v>
      </c>
      <c r="E42" s="203" t="str">
        <f>"график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график работы службы, ответственной за прием и обработку заявок на заключение договора о подключении (технологическом присоединении) к системе теплоснабжения</v>
      </c>
      <c r="F42" s="203"/>
      <c r="G42" s="203"/>
      <c r="H42" s="203"/>
      <c r="I42" s="124"/>
    </row>
    <row r="43" spans="1:12" ht="15">
      <c r="A43" s="12"/>
      <c r="C43" s="83"/>
      <c r="D43" s="110" t="s">
        <v>124</v>
      </c>
      <c r="E43" s="115" t="s">
        <v>81</v>
      </c>
      <c r="F43" s="97"/>
      <c r="G43" s="116" t="s">
        <v>125</v>
      </c>
      <c r="H43" s="97" t="s">
        <v>77</v>
      </c>
      <c r="I43" s="205" t="s">
        <v>126</v>
      </c>
      <c r="L43" s="18" t="s">
        <v>82</v>
      </c>
    </row>
    <row r="44" spans="1:12" ht="15">
      <c r="A44" s="12" t="s">
        <v>127</v>
      </c>
      <c r="C44" s="83"/>
      <c r="D44" s="129"/>
      <c r="E44" s="130" t="s">
        <v>101</v>
      </c>
      <c r="F44" s="132"/>
      <c r="G44" s="132"/>
      <c r="H44" s="131"/>
      <c r="I44" s="206"/>
    </row>
    <row r="45" spans="1:12" s="133" customFormat="1" ht="11.25">
      <c r="A45" s="12"/>
      <c r="K45" s="65"/>
      <c r="L45" s="65"/>
    </row>
    <row r="46" spans="1:12" ht="15">
      <c r="D46" s="107" t="s">
        <v>128</v>
      </c>
      <c r="E46" s="136" t="str">
        <f>"Информация размещается в случае, если организация осуществляет услуги по подключению (технологическому присоединению) к системе "&amp;TEMPLATE_SPHERE_RUS&amp;"."</f>
        <v>Информация размещается в случае, если организация осуществляет услуги по подключению (технологическому присоединению) к системе теплоснабжения.</v>
      </c>
      <c r="F46" s="136"/>
      <c r="G46" s="136"/>
      <c r="H46" s="136"/>
      <c r="I46" s="136"/>
    </row>
  </sheetData>
  <mergeCells count="17">
    <mergeCell ref="I35:I38"/>
    <mergeCell ref="D14:H14"/>
    <mergeCell ref="D15:H15"/>
    <mergeCell ref="D18:H18"/>
    <mergeCell ref="I18:I19"/>
    <mergeCell ref="E21:H21"/>
    <mergeCell ref="E25:H25"/>
    <mergeCell ref="I26:I27"/>
    <mergeCell ref="E28:H28"/>
    <mergeCell ref="I29:I32"/>
    <mergeCell ref="E33:H33"/>
    <mergeCell ref="E34:H34"/>
    <mergeCell ref="E39:H39"/>
    <mergeCell ref="I40:I41"/>
    <mergeCell ref="E42:H42"/>
    <mergeCell ref="I43:I44"/>
    <mergeCell ref="E46:I46"/>
  </mergeCells>
  <dataValidations count="4">
    <dataValidation type="textLength" operator="lessThanOrEqual" allowBlank="1" showInputMessage="1" showErrorMessage="1" errorTitle="Ошибка" error="Допускается ввод не более 900 символов!" sqref="I23:I24 I35:I37 G40 I43 I26 E29:E31 G35:G37 E40 I29:I31 E35:E37 I40 G23 E26 I10 E23 G29:G31 E10 G8 E2 I2 I4 G4 E4 E6 I6 G6 E8 I8 E43" xr:uid="{B2F7DC76-5594-4ED5-951C-600775814B82}">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3:H24 H2 H26" xr:uid="{E2EFA20E-34A5-4BF5-93DB-052E442CD8C9}">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10 G43" xr:uid="{4BF2C790-CF3D-4158-B6FF-DB53C1CD3F67}">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2" xr:uid="{DC2FBE0D-09D9-4E54-A039-FC5016152A7E}"/>
  </dataValidations>
  <hyperlinks>
    <hyperlink ref="G23" r:id="rId1" xr:uid="{B7B90B1A-A028-4308-9418-CFB0D3950710}"/>
    <hyperlink ref="H23" r:id="rId2" xr:uid="{0CE69925-236A-44EF-AB59-D907A410F5A1}"/>
    <hyperlink ref="H24" r:id="rId3" xr:uid="{D109449C-9C70-4EA0-82B9-8FF7FB4396E4}"/>
    <hyperlink ref="H26" r:id="rId4" xr:uid="{060A3B14-4D0D-402C-880A-A2EF7286336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ТС. Т-подключ.</vt:lpstr>
      <vt:lpstr>Порядок ТП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Акулова</dc:creator>
  <cp:lastModifiedBy>Елена В. Акулова</cp:lastModifiedBy>
  <dcterms:created xsi:type="dcterms:W3CDTF">2015-06-05T18:19:34Z</dcterms:created>
  <dcterms:modified xsi:type="dcterms:W3CDTF">2024-01-29T06:15:19Z</dcterms:modified>
</cp:coreProperties>
</file>